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720" windowHeight="6330"/>
  </bookViews>
  <sheets>
    <sheet name="進階篩選-比較式" sheetId="5" r:id="rId1"/>
    <sheet name="進階篩選-日期" sheetId="6" r:id="rId2"/>
    <sheet name="進階篩選-且" sheetId="7" r:id="rId3"/>
    <sheet name="進階篩選-同列兩個相同欄名" sheetId="8" r:id="rId4"/>
    <sheet name="進階篩選-或" sheetId="37" r:id="rId5"/>
    <sheet name="進階篩選-多列多欄" sheetId="9" r:id="rId6"/>
    <sheet name="進階篩選-以位址組成比較式" sheetId="10" r:id="rId7"/>
    <sheet name="進階篩選-AND" sheetId="13" r:id="rId8"/>
    <sheet name="進階篩選-OR" sheetId="14" r:id="rId9"/>
    <sheet name="進階篩選-YEAR" sheetId="38" r:id="rId10"/>
    <sheet name="進階篩選-MONTH" sheetId="39" r:id="rId11"/>
    <sheet name="進階篩選-依月份" sheetId="40" r:id="rId12"/>
    <sheet name="進階篩選-滿20年" sheetId="41" r:id="rId13"/>
    <sheet name="進階篩選-輸出全部欄位" sheetId="44" r:id="rId14"/>
    <sheet name="進階篩選-輸出部份欄位" sheetId="16" r:id="rId15"/>
    <sheet name="進階篩選-不重複" sheetId="43" r:id="rId16"/>
  </sheets>
  <definedNames>
    <definedName name="_xlnm._FilterDatabase" localSheetId="7" hidden="1">'進階篩選-AND'!$A$1:$I$9</definedName>
    <definedName name="_xlnm._FilterDatabase" localSheetId="10" hidden="1">'進階篩選-MONTH'!$A$1:$I$13</definedName>
    <definedName name="_xlnm._FilterDatabase" localSheetId="8" hidden="1">'進階篩選-OR'!$A$1:$I$9</definedName>
    <definedName name="_xlnm._FilterDatabase" localSheetId="9" hidden="1">'進階篩選-YEAR'!$A$1:$I$13</definedName>
    <definedName name="_xlnm._FilterDatabase" localSheetId="15" hidden="1">'進階篩選-不重複'!$A$1:$I$7</definedName>
    <definedName name="_xlnm._FilterDatabase" localSheetId="1" hidden="1">'進階篩選-日期'!$A$1:$I$9</definedName>
    <definedName name="_xlnm._FilterDatabase" localSheetId="0" hidden="1">'進階篩選-比較式'!$A$1:$I$9</definedName>
    <definedName name="_xlnm._FilterDatabase" localSheetId="2" hidden="1">'進階篩選-且'!$A$1:$I$9</definedName>
    <definedName name="_xlnm._FilterDatabase" localSheetId="6" hidden="1">'進階篩選-以位址組成比較式'!$A$1:$I$9</definedName>
    <definedName name="_xlnm._FilterDatabase" localSheetId="3" hidden="1">'進階篩選-同列兩個相同欄名'!$A$1:$I$9</definedName>
    <definedName name="_xlnm._FilterDatabase" localSheetId="5" hidden="1">'進階篩選-多列多欄'!$A$1:$I$9</definedName>
    <definedName name="_xlnm._FilterDatabase" localSheetId="11" hidden="1">'進階篩選-依月份'!$A$1:$I$13</definedName>
    <definedName name="_xlnm._FilterDatabase" localSheetId="4" hidden="1">'進階篩選-或'!$A$1:$I$13</definedName>
    <definedName name="_xlnm._FilterDatabase" localSheetId="12" hidden="1">'進階篩選-滿20年'!$A$3:$B$9</definedName>
    <definedName name="_xlnm._FilterDatabase" localSheetId="13" hidden="1">'進階篩選-輸出全部欄位'!$A$1:$I$9</definedName>
    <definedName name="_xlnm._FilterDatabase" localSheetId="14" hidden="1">'進階篩選-輸出部份欄位'!$A$1:$I$9</definedName>
  </definedNames>
  <calcPr calcId="125725"/>
</workbook>
</file>

<file path=xl/calcChain.xml><?xml version="1.0" encoding="utf-8"?>
<calcChain xmlns="http://schemas.openxmlformats.org/spreadsheetml/2006/main">
  <c r="H2" i="39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2" i="38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2" i="43"/>
  <c r="I2" s="1"/>
  <c r="H3"/>
  <c r="I3" s="1"/>
  <c r="H4"/>
  <c r="I4" s="1"/>
  <c r="H5"/>
  <c r="I5" s="1"/>
  <c r="H6"/>
  <c r="I6" s="1"/>
  <c r="H7"/>
  <c r="I7" s="1"/>
  <c r="H2" i="40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2" i="37"/>
  <c r="I2" s="1"/>
  <c r="H3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B1" i="41"/>
  <c r="A13" i="44"/>
  <c r="A13" i="16"/>
  <c r="A16"/>
  <c r="B16"/>
  <c r="C16"/>
  <c r="D16"/>
  <c r="E16"/>
  <c r="F16"/>
  <c r="G16"/>
</calcChain>
</file>

<file path=xl/sharedStrings.xml><?xml version="1.0" encoding="utf-8"?>
<sst xmlns="http://schemas.openxmlformats.org/spreadsheetml/2006/main" count="898" uniqueCount="152">
  <si>
    <t>編號</t>
  </si>
  <si>
    <t>地區</t>
  </si>
  <si>
    <t>街道</t>
  </si>
  <si>
    <t>樓數</t>
  </si>
  <si>
    <t>坪數</t>
  </si>
  <si>
    <t>狀況</t>
  </si>
  <si>
    <t>售屋者</t>
  </si>
  <si>
    <t>建造日期</t>
  </si>
  <si>
    <r>
      <t>售價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  <charset val="136"/>
      </rPr>
      <t>萬</t>
    </r>
    <r>
      <rPr>
        <b/>
        <sz val="12"/>
        <rFont val="Times New Roman"/>
        <family val="1"/>
      </rPr>
      <t>)</t>
    </r>
  </si>
  <si>
    <t>B03</t>
  </si>
  <si>
    <t>士林區</t>
  </si>
  <si>
    <t>德行東路</t>
  </si>
  <si>
    <t>極佳</t>
  </si>
  <si>
    <t>屋主自售</t>
  </si>
  <si>
    <t>A09</t>
  </si>
  <si>
    <t>忠誠路</t>
  </si>
  <si>
    <t>仲介公司</t>
  </si>
  <si>
    <t>B05</t>
  </si>
  <si>
    <t>中山區</t>
  </si>
  <si>
    <t>合江街</t>
  </si>
  <si>
    <t>尚可</t>
  </si>
  <si>
    <t>A03</t>
  </si>
  <si>
    <t>中山北路</t>
  </si>
  <si>
    <t>B14</t>
  </si>
  <si>
    <t>民生東路</t>
  </si>
  <si>
    <t>A01</t>
  </si>
  <si>
    <t>內湖區</t>
  </si>
  <si>
    <t>內湖路</t>
  </si>
  <si>
    <t>B07</t>
  </si>
  <si>
    <t>麗山街</t>
  </si>
  <si>
    <t>A11</t>
  </si>
  <si>
    <t>建成區</t>
  </si>
  <si>
    <t>延平北路</t>
  </si>
  <si>
    <t>大坪數</t>
    <phoneticPr fontId="3" type="noConversion"/>
  </si>
  <si>
    <t>內湖區大坪數</t>
    <phoneticPr fontId="3" type="noConversion"/>
  </si>
  <si>
    <t>複雜條件</t>
    <phoneticPr fontId="3" type="noConversion"/>
  </si>
  <si>
    <r>
      <t>準則範圍</t>
    </r>
    <r>
      <rPr>
        <sz val="12"/>
        <rFont val="新細明體"/>
        <family val="1"/>
        <charset val="136"/>
      </rPr>
      <t>A12:A13</t>
    </r>
    <phoneticPr fontId="3" type="noConversion"/>
  </si>
  <si>
    <t>複雜條件</t>
    <phoneticPr fontId="3" type="noConversion"/>
  </si>
  <si>
    <t>姓名</t>
  </si>
  <si>
    <t>性別</t>
  </si>
  <si>
    <t>部門</t>
  </si>
  <si>
    <t>職稱</t>
  </si>
  <si>
    <t>生日</t>
  </si>
  <si>
    <t>黃啟川</t>
  </si>
  <si>
    <t>男</t>
  </si>
  <si>
    <t>業務</t>
  </si>
  <si>
    <t>專員</t>
  </si>
  <si>
    <t>謝龍盛</t>
  </si>
  <si>
    <t>梁國棟</t>
  </si>
  <si>
    <t>主任</t>
  </si>
  <si>
    <t>楊桂芬</t>
  </si>
  <si>
    <t>女</t>
  </si>
  <si>
    <t>門市</t>
  </si>
  <si>
    <t>會計</t>
  </si>
  <si>
    <t>林美惠</t>
  </si>
  <si>
    <t>孫國寧</t>
  </si>
  <si>
    <t>銷售員</t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</si>
  <si>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</si>
  <si>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</si>
  <si>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</si>
  <si>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</si>
  <si>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蕭惠真</t>
    <phoneticPr fontId="3" type="noConversion"/>
  </si>
  <si>
    <t>已婚</t>
    <phoneticPr fontId="3" type="noConversion"/>
  </si>
  <si>
    <t>呂玉鳳</t>
    <phoneticPr fontId="3" type="noConversion"/>
  </si>
  <si>
    <t>吳明明</t>
    <phoneticPr fontId="3" type="noConversion"/>
  </si>
  <si>
    <t>未婚</t>
    <phoneticPr fontId="3" type="noConversion"/>
  </si>
  <si>
    <t>林美珍</t>
    <phoneticPr fontId="3" type="noConversion"/>
  </si>
  <si>
    <t>女</t>
    <phoneticPr fontId="3" type="noConversion"/>
  </si>
  <si>
    <t>業務</t>
    <phoneticPr fontId="3" type="noConversion"/>
  </si>
  <si>
    <t>蘇儀義</t>
    <phoneticPr fontId="3" type="noConversion"/>
  </si>
  <si>
    <t>男</t>
    <phoneticPr fontId="3" type="noConversion"/>
  </si>
  <si>
    <t>楊銘川</t>
    <phoneticPr fontId="3" type="noConversion"/>
  </si>
  <si>
    <t>專員</t>
    <phoneticPr fontId="3" type="noConversion"/>
  </si>
  <si>
    <t>電話</t>
    <phoneticPr fontId="3" type="noConversion"/>
  </si>
  <si>
    <t>2517-6399</t>
    <phoneticPr fontId="3" type="noConversion"/>
  </si>
  <si>
    <t>2736-3972</t>
  </si>
  <si>
    <t>5897-4651</t>
  </si>
  <si>
    <t>2555-7892</t>
  </si>
  <si>
    <t>7639-8751</t>
  </si>
  <si>
    <t>2515-5428</t>
    <phoneticPr fontId="3" type="noConversion"/>
  </si>
  <si>
    <t>2617-6408</t>
    <phoneticPr fontId="3" type="noConversion"/>
  </si>
  <si>
    <t>8894-5677</t>
    <phoneticPr fontId="3" type="noConversion"/>
  </si>
  <si>
    <t>3399-5146</t>
    <phoneticPr fontId="3" type="noConversion"/>
  </si>
  <si>
    <t>2502-1520</t>
    <phoneticPr fontId="3" type="noConversion"/>
  </si>
  <si>
    <t>2657-1301</t>
    <phoneticPr fontId="3" type="noConversion"/>
  </si>
  <si>
    <t>2666-3342</t>
    <phoneticPr fontId="3" type="noConversion"/>
  </si>
  <si>
    <t>林*</t>
    <phoneticPr fontId="3" type="noConversion"/>
  </si>
  <si>
    <t>梁*</t>
    <phoneticPr fontId="3" type="noConversion"/>
  </si>
  <si>
    <t>楊*</t>
    <phoneticPr fontId="3" type="noConversion"/>
  </si>
  <si>
    <t>黃*</t>
    <phoneticPr fontId="3" type="noConversion"/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</si>
  <si>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</si>
  <si>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</si>
  <si>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</si>
  <si>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</si>
  <si>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蕭惠真</t>
    <phoneticPr fontId="3" type="noConversion"/>
  </si>
  <si>
    <t>已婚</t>
    <phoneticPr fontId="3" type="noConversion"/>
  </si>
  <si>
    <t>呂玉鳳</t>
    <phoneticPr fontId="3" type="noConversion"/>
  </si>
  <si>
    <t>吳明明</t>
    <phoneticPr fontId="3" type="noConversion"/>
  </si>
  <si>
    <t>蘇儀義</t>
    <phoneticPr fontId="3" type="noConversion"/>
  </si>
  <si>
    <t>男</t>
    <phoneticPr fontId="3" type="noConversion"/>
  </si>
  <si>
    <t>未婚</t>
    <phoneticPr fontId="3" type="noConversion"/>
  </si>
  <si>
    <t>林美珍</t>
    <phoneticPr fontId="3" type="noConversion"/>
  </si>
  <si>
    <t>女</t>
    <phoneticPr fontId="3" type="noConversion"/>
  </si>
  <si>
    <t>業務</t>
    <phoneticPr fontId="3" type="noConversion"/>
  </si>
  <si>
    <t>楊銘川</t>
    <phoneticPr fontId="3" type="noConversion"/>
  </si>
  <si>
    <t>專員</t>
    <phoneticPr fontId="3" type="noConversion"/>
  </si>
  <si>
    <t>條件</t>
    <phoneticPr fontId="12" type="noConversion"/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</si>
  <si>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</si>
  <si>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</si>
  <si>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</si>
  <si>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</si>
  <si>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蕭惠真</t>
    <phoneticPr fontId="3" type="noConversion"/>
  </si>
  <si>
    <t>已婚</t>
    <phoneticPr fontId="3" type="noConversion"/>
  </si>
  <si>
    <t>呂玉鳳</t>
    <phoneticPr fontId="3" type="noConversion"/>
  </si>
  <si>
    <t>吳明明</t>
    <phoneticPr fontId="3" type="noConversion"/>
  </si>
  <si>
    <t>蘇儀義</t>
    <phoneticPr fontId="3" type="noConversion"/>
  </si>
  <si>
    <t>男</t>
    <phoneticPr fontId="3" type="noConversion"/>
  </si>
  <si>
    <t>未婚</t>
    <phoneticPr fontId="3" type="noConversion"/>
  </si>
  <si>
    <t>林美珍</t>
    <phoneticPr fontId="3" type="noConversion"/>
  </si>
  <si>
    <t>女</t>
    <phoneticPr fontId="3" type="noConversion"/>
  </si>
  <si>
    <t>業務</t>
    <phoneticPr fontId="3" type="noConversion"/>
  </si>
  <si>
    <t>楊銘川</t>
    <phoneticPr fontId="3" type="noConversion"/>
  </si>
  <si>
    <t>專員</t>
    <phoneticPr fontId="3" type="noConversion"/>
  </si>
  <si>
    <t>條件</t>
    <phoneticPr fontId="12" type="noConversion"/>
  </si>
  <si>
    <t>請輸入月份</t>
    <phoneticPr fontId="3" type="noConversion"/>
  </si>
  <si>
    <t>李碧莊</t>
  </si>
  <si>
    <t>林淑芬</t>
  </si>
  <si>
    <t>王嘉育</t>
  </si>
  <si>
    <t>吳育仁</t>
  </si>
  <si>
    <t>呂姿瀅</t>
  </si>
  <si>
    <t>孫國華</t>
  </si>
  <si>
    <t>今天日期</t>
    <phoneticPr fontId="12" type="noConversion"/>
  </si>
  <si>
    <t>員工姓名</t>
    <phoneticPr fontId="12" type="noConversion"/>
  </si>
  <si>
    <t>到職日期</t>
    <phoneticPr fontId="12" type="noConversion"/>
  </si>
  <si>
    <t>條件式</t>
    <phoneticPr fontId="12" type="noConversion"/>
  </si>
  <si>
    <t>婚姻</t>
    <phoneticPr fontId="3" type="noConversion"/>
  </si>
  <si>
    <t>教育</t>
    <phoneticPr fontId="3" type="noConversion"/>
  </si>
  <si>
    <t>年齡</t>
    <phoneticPr fontId="3" type="noConversion"/>
  </si>
  <si>
    <t>薪資</t>
    <phoneticPr fontId="3" type="noConversion"/>
  </si>
  <si>
    <t>蕭惠真</t>
    <phoneticPr fontId="3" type="noConversion"/>
  </si>
  <si>
    <t>已婚</t>
    <phoneticPr fontId="3" type="noConversion"/>
  </si>
  <si>
    <t>呂玉鳳</t>
    <phoneticPr fontId="3" type="noConversion"/>
  </si>
  <si>
    <t>吳明明</t>
    <phoneticPr fontId="3" type="noConversion"/>
  </si>
  <si>
    <t>蘇儀義</t>
    <phoneticPr fontId="3" type="noConversion"/>
  </si>
  <si>
    <t>男</t>
    <phoneticPr fontId="3" type="noConversion"/>
  </si>
  <si>
    <t>無條件之不重複輸出</t>
    <phoneticPr fontId="3" type="noConversion"/>
  </si>
  <si>
    <t xml:space="preserve">        &lt;---  =AND(地區="內湖區",坪數&gt;40)</t>
    <phoneticPr fontId="3" type="noConversion"/>
  </si>
  <si>
    <t xml:space="preserve">    &lt;---  =OR(AND(地區="內湖區",坪數&gt;40),AND(樓數&gt;=3,狀況="極佳"))</t>
    <phoneticPr fontId="3" type="noConversion"/>
  </si>
  <si>
    <t xml:space="preserve">  &lt;--  =MONTH(E2)=3</t>
    <phoneticPr fontId="3" type="noConversion"/>
  </si>
  <si>
    <t xml:space="preserve">  &lt;--  =OR(AND(地區="內湖區",坪數&gt;40),AND(樓數&gt;=3,狀況="極佳"))</t>
    <phoneticPr fontId="3" type="noConversion"/>
  </si>
  <si>
    <r>
      <t>準則範圍</t>
    </r>
    <r>
      <rPr>
        <sz val="12"/>
        <rFont val="新細明體"/>
        <family val="1"/>
        <charset val="136"/>
      </rPr>
      <t>A12:A13</t>
    </r>
    <phoneticPr fontId="3" type="noConversion"/>
  </si>
  <si>
    <t>複雜條件</t>
    <phoneticPr fontId="3" type="noConversion"/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</si>
</sst>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_-;\-* #,##0_-;_-* &quot;-&quot;??_-;_-@_-"/>
    <numFmt numFmtId="177" formatCode="mm/dd/yy"/>
    <numFmt numFmtId="178" formatCode="mm/dd/yy;@"/>
    <numFmt numFmtId="179" formatCode="yyyy/mm/dd"/>
  </numFmts>
  <fonts count="13">
    <font>
      <sz val="12"/>
      <name val="新細明體"/>
      <charset val="136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24"/>
      </patternFill>
    </fill>
    <fill>
      <patternFill patternType="solid">
        <fgColor indexed="22"/>
        <bgColor indexed="1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30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2" borderId="0" xfId="0" applyFont="1" applyFill="1" applyBorder="1" applyAlignment="1"/>
    <xf numFmtId="0" fontId="9" fillId="3" borderId="1" xfId="0" applyFont="1" applyFill="1" applyBorder="1" applyAlignment="1">
      <alignment horizontal="right"/>
    </xf>
    <xf numFmtId="0" fontId="10" fillId="2" borderId="0" xfId="2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177" fontId="8" fillId="2" borderId="0" xfId="2" applyNumberFormat="1" applyFont="1" applyFill="1" applyBorder="1" applyAlignment="1">
      <alignment wrapText="1"/>
    </xf>
    <xf numFmtId="176" fontId="8" fillId="4" borderId="0" xfId="3" applyNumberFormat="1" applyFont="1" applyFill="1" applyBorder="1" applyAlignment="1">
      <alignment wrapText="1"/>
    </xf>
    <xf numFmtId="0" fontId="11" fillId="2" borderId="0" xfId="0" applyFont="1" applyFill="1" applyBorder="1" applyAlignment="1"/>
    <xf numFmtId="176" fontId="11" fillId="4" borderId="0" xfId="3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left"/>
    </xf>
    <xf numFmtId="0" fontId="5" fillId="0" borderId="0" xfId="0" quotePrefix="1" applyFont="1" applyAlignment="1">
      <alignment horizontal="left"/>
    </xf>
    <xf numFmtId="0" fontId="8" fillId="2" borderId="0" xfId="2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1" applyFont="1"/>
    <xf numFmtId="0" fontId="6" fillId="0" borderId="0" xfId="1"/>
    <xf numFmtId="14" fontId="6" fillId="0" borderId="0" xfId="1" applyNumberFormat="1"/>
    <xf numFmtId="0" fontId="2" fillId="0" borderId="0" xfId="1" applyFont="1"/>
    <xf numFmtId="178" fontId="0" fillId="0" borderId="0" xfId="0" applyNumberFormat="1"/>
    <xf numFmtId="0" fontId="6" fillId="0" borderId="0" xfId="1" applyFont="1"/>
    <xf numFmtId="179" fontId="6" fillId="0" borderId="0" xfId="1" applyNumberFormat="1"/>
  </cellXfs>
  <cellStyles count="4">
    <cellStyle name="一般" xfId="0" builtinId="0"/>
    <cellStyle name="一般_Ch03範例-日期" xfId="1"/>
    <cellStyle name="一般_Sheet1" xfId="2"/>
    <cellStyle name="千分位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8" sqref="E8"/>
    </sheetView>
  </sheetViews>
  <sheetFormatPr defaultRowHeight="16.5"/>
  <cols>
    <col min="1" max="1" width="8.875" bestFit="1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25</v>
      </c>
      <c r="B2" s="3" t="s">
        <v>26</v>
      </c>
      <c r="C2" s="3" t="s">
        <v>27</v>
      </c>
      <c r="D2">
        <v>3</v>
      </c>
      <c r="E2">
        <v>45</v>
      </c>
      <c r="F2" s="3" t="s">
        <v>20</v>
      </c>
      <c r="G2" s="3" t="s">
        <v>13</v>
      </c>
      <c r="H2" s="25">
        <v>33147</v>
      </c>
      <c r="I2">
        <v>850</v>
      </c>
    </row>
    <row r="3" spans="1:9">
      <c r="A3" t="s">
        <v>21</v>
      </c>
      <c r="B3" s="3" t="s">
        <v>18</v>
      </c>
      <c r="C3" s="3" t="s">
        <v>22</v>
      </c>
      <c r="D3">
        <v>3</v>
      </c>
      <c r="E3">
        <v>28</v>
      </c>
      <c r="F3" s="3" t="s">
        <v>12</v>
      </c>
      <c r="G3" s="3" t="s">
        <v>16</v>
      </c>
      <c r="H3" s="25">
        <v>32145</v>
      </c>
      <c r="I3">
        <v>420</v>
      </c>
    </row>
    <row r="4" spans="1:9">
      <c r="A4" t="s">
        <v>14</v>
      </c>
      <c r="B4" s="3" t="s">
        <v>10</v>
      </c>
      <c r="C4" s="3" t="s">
        <v>15</v>
      </c>
      <c r="D4">
        <v>2</v>
      </c>
      <c r="E4">
        <v>65</v>
      </c>
      <c r="F4" s="3" t="s">
        <v>12</v>
      </c>
      <c r="G4" s="3" t="s">
        <v>16</v>
      </c>
      <c r="H4" s="25">
        <v>35769</v>
      </c>
      <c r="I4">
        <v>1200</v>
      </c>
    </row>
    <row r="5" spans="1:9">
      <c r="A5" t="s">
        <v>30</v>
      </c>
      <c r="B5" s="3" t="s">
        <v>31</v>
      </c>
      <c r="C5" s="3" t="s">
        <v>32</v>
      </c>
      <c r="D5">
        <v>4</v>
      </c>
      <c r="E5">
        <v>12</v>
      </c>
      <c r="F5" s="3" t="s">
        <v>12</v>
      </c>
      <c r="G5" s="3" t="s">
        <v>16</v>
      </c>
      <c r="H5" s="25">
        <v>29344</v>
      </c>
      <c r="I5">
        <v>360</v>
      </c>
    </row>
    <row r="6" spans="1:9">
      <c r="A6" t="s">
        <v>9</v>
      </c>
      <c r="B6" s="3" t="s">
        <v>10</v>
      </c>
      <c r="C6" s="3" t="s">
        <v>11</v>
      </c>
      <c r="D6">
        <v>4</v>
      </c>
      <c r="E6">
        <v>36</v>
      </c>
      <c r="F6" s="3" t="s">
        <v>12</v>
      </c>
      <c r="G6" s="3" t="s">
        <v>13</v>
      </c>
      <c r="H6" s="25">
        <v>34735</v>
      </c>
      <c r="I6">
        <v>420</v>
      </c>
    </row>
    <row r="7" spans="1:9">
      <c r="A7" t="s">
        <v>17</v>
      </c>
      <c r="B7" s="3" t="s">
        <v>18</v>
      </c>
      <c r="C7" s="3" t="s">
        <v>19</v>
      </c>
      <c r="D7">
        <v>4</v>
      </c>
      <c r="E7">
        <v>18</v>
      </c>
      <c r="F7" s="3" t="s">
        <v>20</v>
      </c>
      <c r="G7" s="3" t="s">
        <v>16</v>
      </c>
      <c r="H7" s="25">
        <v>33917</v>
      </c>
      <c r="I7">
        <v>380</v>
      </c>
    </row>
    <row r="8" spans="1:9">
      <c r="A8" t="s">
        <v>28</v>
      </c>
      <c r="B8" s="3" t="s">
        <v>26</v>
      </c>
      <c r="C8" s="3" t="s">
        <v>29</v>
      </c>
      <c r="D8">
        <v>3</v>
      </c>
      <c r="E8">
        <v>55</v>
      </c>
      <c r="F8" s="3" t="s">
        <v>20</v>
      </c>
      <c r="G8" s="3" t="s">
        <v>13</v>
      </c>
      <c r="H8" s="25">
        <v>35437</v>
      </c>
      <c r="I8">
        <v>820</v>
      </c>
    </row>
    <row r="9" spans="1:9">
      <c r="A9" t="s">
        <v>23</v>
      </c>
      <c r="B9" s="3" t="s">
        <v>18</v>
      </c>
      <c r="C9" s="3" t="s">
        <v>24</v>
      </c>
      <c r="D9">
        <v>1</v>
      </c>
      <c r="E9">
        <v>38</v>
      </c>
      <c r="F9" s="3" t="s">
        <v>20</v>
      </c>
      <c r="G9" s="3" t="s">
        <v>13</v>
      </c>
      <c r="H9" s="25">
        <v>30899</v>
      </c>
      <c r="I9">
        <v>600</v>
      </c>
    </row>
    <row r="11" spans="1:9">
      <c r="A11" s="5"/>
    </row>
    <row r="12" spans="1:9">
      <c r="A12" s="1"/>
    </row>
    <row r="14" spans="1:9">
      <c r="A14" s="1"/>
      <c r="B14" s="1"/>
      <c r="C14" s="1"/>
      <c r="D14" s="2"/>
      <c r="E14" s="2"/>
      <c r="F14" s="1"/>
      <c r="G14" s="1"/>
      <c r="H14" s="2"/>
      <c r="I14" s="2"/>
    </row>
    <row r="15" spans="1:9">
      <c r="B15" s="3"/>
      <c r="C15" s="3"/>
      <c r="F15" s="3"/>
      <c r="G15" s="3"/>
      <c r="H15" s="25"/>
    </row>
    <row r="16" spans="1:9">
      <c r="B16" s="3"/>
      <c r="C16" s="3"/>
      <c r="F16" s="3"/>
      <c r="G16" s="3"/>
      <c r="H16" s="25"/>
    </row>
    <row r="17" spans="2:8">
      <c r="B17" s="3"/>
      <c r="C17" s="3"/>
      <c r="F17" s="3"/>
      <c r="G17" s="3"/>
      <c r="H17" s="25"/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topLeftCell="A10" workbookViewId="0">
      <selection activeCell="E6" sqref="E6"/>
    </sheetView>
  </sheetViews>
  <sheetFormatPr defaultRowHeight="16.5"/>
  <cols>
    <col min="1" max="1" width="10.5" bestFit="1" customWidth="1"/>
    <col min="2" max="2" width="12.25" customWidth="1"/>
    <col min="3" max="4" width="6.25" bestFit="1" customWidth="1"/>
    <col min="6" max="8" width="6.25" bestFit="1" customWidth="1"/>
  </cols>
  <sheetData>
    <row r="1" spans="1:9" ht="17.25" thickBot="1">
      <c r="A1" s="16" t="s">
        <v>38</v>
      </c>
      <c r="B1" s="16" t="s">
        <v>39</v>
      </c>
      <c r="C1" s="16" t="s">
        <v>40</v>
      </c>
      <c r="D1" s="16" t="s">
        <v>41</v>
      </c>
      <c r="E1" s="9" t="s">
        <v>42</v>
      </c>
      <c r="F1" s="9" t="s">
        <v>57</v>
      </c>
      <c r="G1" s="9" t="s">
        <v>58</v>
      </c>
      <c r="H1" s="9" t="s">
        <v>59</v>
      </c>
      <c r="I1" s="9" t="s">
        <v>60</v>
      </c>
    </row>
    <row r="2" spans="1:9">
      <c r="A2" s="10" t="s">
        <v>61</v>
      </c>
      <c r="B2" s="10" t="s">
        <v>51</v>
      </c>
      <c r="C2" s="11" t="s">
        <v>53</v>
      </c>
      <c r="D2" s="11" t="s">
        <v>49</v>
      </c>
      <c r="E2" s="12">
        <v>26370</v>
      </c>
      <c r="F2" s="8" t="s">
        <v>62</v>
      </c>
      <c r="G2" s="8">
        <v>4</v>
      </c>
      <c r="H2" s="8">
        <f ca="1">YEAR(TODAY())-YEAR(E2)</f>
        <v>38</v>
      </c>
      <c r="I2" s="13">
        <f ca="1">IF(D2="主任",40000,30000)+G2*5000+H2*50</f>
        <v>61900</v>
      </c>
    </row>
    <row r="3" spans="1:9">
      <c r="A3" s="10" t="s">
        <v>63</v>
      </c>
      <c r="B3" s="10" t="s">
        <v>51</v>
      </c>
      <c r="C3" s="11" t="s">
        <v>53</v>
      </c>
      <c r="D3" s="11" t="s">
        <v>46</v>
      </c>
      <c r="E3" s="12">
        <v>25000</v>
      </c>
      <c r="F3" s="8" t="s">
        <v>62</v>
      </c>
      <c r="G3" s="8">
        <v>3</v>
      </c>
      <c r="H3" s="8">
        <f ca="1">YEAR(TODAY())-YEAR(E3)</f>
        <v>42</v>
      </c>
      <c r="I3" s="13">
        <f ca="1">IF(D3="主任",40000,30000)+G3*5000+H3*50</f>
        <v>47100</v>
      </c>
    </row>
    <row r="4" spans="1:9">
      <c r="A4" s="10" t="s">
        <v>64</v>
      </c>
      <c r="B4" s="10" t="s">
        <v>44</v>
      </c>
      <c r="C4" s="11" t="s">
        <v>45</v>
      </c>
      <c r="D4" s="11" t="s">
        <v>49</v>
      </c>
      <c r="E4" s="12">
        <v>21077</v>
      </c>
      <c r="F4" s="8" t="s">
        <v>62</v>
      </c>
      <c r="G4" s="8">
        <v>4</v>
      </c>
      <c r="H4" s="8">
        <f ca="1">YEAR(TODAY())-YEAR(E4)</f>
        <v>53</v>
      </c>
      <c r="I4" s="13">
        <f ca="1">IF(D4="主任",40000,30000)+G4*5000+H4*50</f>
        <v>62650</v>
      </c>
    </row>
    <row r="5" spans="1:9">
      <c r="A5" s="10" t="s">
        <v>69</v>
      </c>
      <c r="B5" s="10" t="s">
        <v>70</v>
      </c>
      <c r="C5" s="11" t="s">
        <v>45</v>
      </c>
      <c r="D5" s="11" t="s">
        <v>46</v>
      </c>
      <c r="E5" s="12">
        <v>24181</v>
      </c>
      <c r="F5" s="8" t="s">
        <v>62</v>
      </c>
      <c r="G5" s="8">
        <v>5</v>
      </c>
      <c r="H5" s="8">
        <f ca="1">YEAR(TODAY())-YEAR(E5)</f>
        <v>44</v>
      </c>
      <c r="I5" s="13">
        <f ca="1">IF(D5="主任",40000,30000)+G5*5000+H5*50</f>
        <v>57200</v>
      </c>
    </row>
    <row r="6" spans="1:9">
      <c r="A6" s="10" t="s">
        <v>43</v>
      </c>
      <c r="B6" s="10" t="s">
        <v>44</v>
      </c>
      <c r="C6" s="11" t="s">
        <v>45</v>
      </c>
      <c r="D6" s="11" t="s">
        <v>46</v>
      </c>
      <c r="E6" s="12">
        <v>26533</v>
      </c>
      <c r="F6" s="8" t="s">
        <v>65</v>
      </c>
      <c r="G6" s="8">
        <v>4</v>
      </c>
      <c r="H6" s="8">
        <f t="shared" ref="H6:H13" ca="1" si="0">YEAR(TODAY())-YEAR(E6)</f>
        <v>38</v>
      </c>
      <c r="I6" s="13">
        <f t="shared" ref="I6:I13" ca="1" si="1">IF(D6="主任",40000,30000)+G6*5000+H6*50</f>
        <v>51900</v>
      </c>
    </row>
    <row r="7" spans="1:9">
      <c r="A7" s="10" t="s">
        <v>47</v>
      </c>
      <c r="B7" s="10" t="s">
        <v>44</v>
      </c>
      <c r="C7" s="11" t="s">
        <v>45</v>
      </c>
      <c r="D7" s="11" t="s">
        <v>46</v>
      </c>
      <c r="E7" s="12">
        <v>24696</v>
      </c>
      <c r="F7" s="8" t="s">
        <v>65</v>
      </c>
      <c r="G7" s="8">
        <v>3</v>
      </c>
      <c r="H7" s="8">
        <f t="shared" ca="1" si="0"/>
        <v>43</v>
      </c>
      <c r="I7" s="13">
        <f t="shared" ca="1" si="1"/>
        <v>47150</v>
      </c>
    </row>
    <row r="8" spans="1:9">
      <c r="A8" s="10" t="s">
        <v>55</v>
      </c>
      <c r="B8" s="10" t="s">
        <v>51</v>
      </c>
      <c r="C8" s="11" t="s">
        <v>52</v>
      </c>
      <c r="D8" s="11" t="s">
        <v>49</v>
      </c>
      <c r="E8" s="12">
        <v>23715</v>
      </c>
      <c r="F8" s="8" t="s">
        <v>62</v>
      </c>
      <c r="G8" s="8">
        <v>3</v>
      </c>
      <c r="H8" s="8">
        <f t="shared" ca="1" si="0"/>
        <v>46</v>
      </c>
      <c r="I8" s="13">
        <f t="shared" ca="1" si="1"/>
        <v>57300</v>
      </c>
    </row>
    <row r="9" spans="1:9">
      <c r="A9" s="10" t="s">
        <v>50</v>
      </c>
      <c r="B9" s="10" t="s">
        <v>51</v>
      </c>
      <c r="C9" s="11" t="s">
        <v>52</v>
      </c>
      <c r="D9" s="11" t="s">
        <v>56</v>
      </c>
      <c r="E9" s="12">
        <v>22986</v>
      </c>
      <c r="F9" s="8" t="s">
        <v>65</v>
      </c>
      <c r="G9" s="8">
        <v>2</v>
      </c>
      <c r="H9" s="8">
        <f t="shared" ca="1" si="0"/>
        <v>48</v>
      </c>
      <c r="I9" s="13">
        <f t="shared" ca="1" si="1"/>
        <v>42400</v>
      </c>
    </row>
    <row r="10" spans="1:9">
      <c r="A10" s="10" t="s">
        <v>48</v>
      </c>
      <c r="B10" s="10" t="s">
        <v>44</v>
      </c>
      <c r="C10" s="11" t="s">
        <v>45</v>
      </c>
      <c r="D10" s="11" t="s">
        <v>46</v>
      </c>
      <c r="E10" s="12">
        <v>26744</v>
      </c>
      <c r="F10" s="8" t="s">
        <v>65</v>
      </c>
      <c r="G10" s="8">
        <v>4</v>
      </c>
      <c r="H10" s="8">
        <f t="shared" ca="1" si="0"/>
        <v>37</v>
      </c>
      <c r="I10" s="13">
        <f t="shared" ca="1" si="1"/>
        <v>51850</v>
      </c>
    </row>
    <row r="11" spans="1:9">
      <c r="A11" s="10" t="s">
        <v>54</v>
      </c>
      <c r="B11" s="10" t="s">
        <v>51</v>
      </c>
      <c r="C11" s="11" t="s">
        <v>53</v>
      </c>
      <c r="D11" s="11" t="s">
        <v>46</v>
      </c>
      <c r="E11" s="12">
        <v>20401</v>
      </c>
      <c r="F11" s="8" t="s">
        <v>62</v>
      </c>
      <c r="G11" s="8">
        <v>4</v>
      </c>
      <c r="H11" s="8">
        <f t="shared" ca="1" si="0"/>
        <v>55</v>
      </c>
      <c r="I11" s="13">
        <f t="shared" ca="1" si="1"/>
        <v>52750</v>
      </c>
    </row>
    <row r="12" spans="1:9">
      <c r="A12" s="10" t="s">
        <v>66</v>
      </c>
      <c r="B12" s="10" t="s">
        <v>67</v>
      </c>
      <c r="C12" s="11" t="s">
        <v>68</v>
      </c>
      <c r="D12" s="11" t="s">
        <v>46</v>
      </c>
      <c r="E12" s="12">
        <v>26279</v>
      </c>
      <c r="F12" s="8" t="s">
        <v>62</v>
      </c>
      <c r="G12" s="14">
        <v>4</v>
      </c>
      <c r="H12" s="14">
        <f t="shared" ca="1" si="0"/>
        <v>39</v>
      </c>
      <c r="I12" s="15">
        <f t="shared" ca="1" si="1"/>
        <v>51950</v>
      </c>
    </row>
    <row r="13" spans="1:9">
      <c r="A13" s="10" t="s">
        <v>71</v>
      </c>
      <c r="B13" s="10" t="s">
        <v>70</v>
      </c>
      <c r="C13" s="11" t="s">
        <v>68</v>
      </c>
      <c r="D13" s="11" t="s">
        <v>72</v>
      </c>
      <c r="E13" s="12">
        <v>27435</v>
      </c>
      <c r="F13" s="8" t="s">
        <v>65</v>
      </c>
      <c r="G13" s="14">
        <v>4</v>
      </c>
      <c r="H13" s="14">
        <f t="shared" ca="1" si="0"/>
        <v>35</v>
      </c>
      <c r="I13" s="15">
        <f t="shared" ca="1" si="1"/>
        <v>51750</v>
      </c>
    </row>
    <row r="17" spans="1:1">
      <c r="A17" s="20"/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topLeftCell="A13" workbookViewId="0">
      <selection activeCell="A17" sqref="A17"/>
    </sheetView>
  </sheetViews>
  <sheetFormatPr defaultRowHeight="16.5"/>
  <cols>
    <col min="1" max="1" width="8.375" bestFit="1" customWidth="1"/>
    <col min="2" max="4" width="6.25" bestFit="1" customWidth="1"/>
    <col min="6" max="8" width="6.25" bestFit="1" customWidth="1"/>
  </cols>
  <sheetData>
    <row r="1" spans="1:9" ht="17.25" thickBot="1">
      <c r="A1" s="16" t="s">
        <v>38</v>
      </c>
      <c r="B1" s="16" t="s">
        <v>39</v>
      </c>
      <c r="C1" s="16" t="s">
        <v>40</v>
      </c>
      <c r="D1" s="16" t="s">
        <v>41</v>
      </c>
      <c r="E1" s="9" t="s">
        <v>42</v>
      </c>
      <c r="F1" s="9" t="s">
        <v>90</v>
      </c>
      <c r="G1" s="9" t="s">
        <v>91</v>
      </c>
      <c r="H1" s="9" t="s">
        <v>92</v>
      </c>
      <c r="I1" s="9" t="s">
        <v>93</v>
      </c>
    </row>
    <row r="2" spans="1:9">
      <c r="A2" s="10" t="s">
        <v>94</v>
      </c>
      <c r="B2" s="10" t="s">
        <v>51</v>
      </c>
      <c r="C2" s="11" t="s">
        <v>53</v>
      </c>
      <c r="D2" s="11" t="s">
        <v>49</v>
      </c>
      <c r="E2" s="12">
        <v>26370</v>
      </c>
      <c r="F2" s="8" t="s">
        <v>95</v>
      </c>
      <c r="G2" s="8">
        <v>4</v>
      </c>
      <c r="H2" s="8">
        <f t="shared" ref="H2:H13" ca="1" si="0">YEAR(TODAY())-YEAR(E2)</f>
        <v>38</v>
      </c>
      <c r="I2" s="13">
        <f t="shared" ref="I2:I13" ca="1" si="1">IF(D2="主任",40000,30000)+G2*5000+H2*50</f>
        <v>61900</v>
      </c>
    </row>
    <row r="3" spans="1:9">
      <c r="A3" s="10" t="s">
        <v>96</v>
      </c>
      <c r="B3" s="10" t="s">
        <v>51</v>
      </c>
      <c r="C3" s="11" t="s">
        <v>53</v>
      </c>
      <c r="D3" s="11" t="s">
        <v>46</v>
      </c>
      <c r="E3" s="12">
        <v>25000</v>
      </c>
      <c r="F3" s="8" t="s">
        <v>95</v>
      </c>
      <c r="G3" s="8">
        <v>3</v>
      </c>
      <c r="H3" s="8">
        <f t="shared" ca="1" si="0"/>
        <v>42</v>
      </c>
      <c r="I3" s="13">
        <f t="shared" ca="1" si="1"/>
        <v>47100</v>
      </c>
    </row>
    <row r="4" spans="1:9">
      <c r="A4" s="10" t="s">
        <v>97</v>
      </c>
      <c r="B4" s="10" t="s">
        <v>44</v>
      </c>
      <c r="C4" s="11" t="s">
        <v>45</v>
      </c>
      <c r="D4" s="11" t="s">
        <v>49</v>
      </c>
      <c r="E4" s="12">
        <v>21077</v>
      </c>
      <c r="F4" s="8" t="s">
        <v>95</v>
      </c>
      <c r="G4" s="8">
        <v>4</v>
      </c>
      <c r="H4" s="8">
        <f t="shared" ca="1" si="0"/>
        <v>53</v>
      </c>
      <c r="I4" s="13">
        <f t="shared" ca="1" si="1"/>
        <v>62650</v>
      </c>
    </row>
    <row r="5" spans="1:9">
      <c r="A5" s="10" t="s">
        <v>98</v>
      </c>
      <c r="B5" s="10" t="s">
        <v>99</v>
      </c>
      <c r="C5" s="11" t="s">
        <v>45</v>
      </c>
      <c r="D5" s="11" t="s">
        <v>46</v>
      </c>
      <c r="E5" s="12">
        <v>24181</v>
      </c>
      <c r="F5" s="8" t="s">
        <v>95</v>
      </c>
      <c r="G5" s="8">
        <v>5</v>
      </c>
      <c r="H5" s="8">
        <f t="shared" ca="1" si="0"/>
        <v>44</v>
      </c>
      <c r="I5" s="13">
        <f t="shared" ca="1" si="1"/>
        <v>57200</v>
      </c>
    </row>
    <row r="6" spans="1:9">
      <c r="A6" s="10" t="s">
        <v>43</v>
      </c>
      <c r="B6" s="10" t="s">
        <v>44</v>
      </c>
      <c r="C6" s="11" t="s">
        <v>45</v>
      </c>
      <c r="D6" s="11" t="s">
        <v>46</v>
      </c>
      <c r="E6" s="12">
        <v>26533</v>
      </c>
      <c r="F6" s="8" t="s">
        <v>100</v>
      </c>
      <c r="G6" s="8">
        <v>4</v>
      </c>
      <c r="H6" s="8">
        <f t="shared" ca="1" si="0"/>
        <v>38</v>
      </c>
      <c r="I6" s="13">
        <f t="shared" ca="1" si="1"/>
        <v>51900</v>
      </c>
    </row>
    <row r="7" spans="1:9">
      <c r="A7" s="10" t="s">
        <v>47</v>
      </c>
      <c r="B7" s="10" t="s">
        <v>44</v>
      </c>
      <c r="C7" s="11" t="s">
        <v>45</v>
      </c>
      <c r="D7" s="11" t="s">
        <v>46</v>
      </c>
      <c r="E7" s="12">
        <v>24696</v>
      </c>
      <c r="F7" s="8" t="s">
        <v>100</v>
      </c>
      <c r="G7" s="8">
        <v>3</v>
      </c>
      <c r="H7" s="8">
        <f t="shared" ca="1" si="0"/>
        <v>43</v>
      </c>
      <c r="I7" s="13">
        <f t="shared" ca="1" si="1"/>
        <v>47150</v>
      </c>
    </row>
    <row r="8" spans="1:9">
      <c r="A8" s="10" t="s">
        <v>55</v>
      </c>
      <c r="B8" s="10" t="s">
        <v>51</v>
      </c>
      <c r="C8" s="11" t="s">
        <v>52</v>
      </c>
      <c r="D8" s="11" t="s">
        <v>49</v>
      </c>
      <c r="E8" s="12">
        <v>23715</v>
      </c>
      <c r="F8" s="8" t="s">
        <v>95</v>
      </c>
      <c r="G8" s="8">
        <v>3</v>
      </c>
      <c r="H8" s="8">
        <f t="shared" ca="1" si="0"/>
        <v>46</v>
      </c>
      <c r="I8" s="13">
        <f t="shared" ca="1" si="1"/>
        <v>57300</v>
      </c>
    </row>
    <row r="9" spans="1:9">
      <c r="A9" s="10" t="s">
        <v>50</v>
      </c>
      <c r="B9" s="10" t="s">
        <v>51</v>
      </c>
      <c r="C9" s="11" t="s">
        <v>52</v>
      </c>
      <c r="D9" s="11" t="s">
        <v>56</v>
      </c>
      <c r="E9" s="12">
        <v>22986</v>
      </c>
      <c r="F9" s="8" t="s">
        <v>100</v>
      </c>
      <c r="G9" s="8">
        <v>2</v>
      </c>
      <c r="H9" s="8">
        <f t="shared" ca="1" si="0"/>
        <v>48</v>
      </c>
      <c r="I9" s="13">
        <f t="shared" ca="1" si="1"/>
        <v>42400</v>
      </c>
    </row>
    <row r="10" spans="1:9">
      <c r="A10" s="10" t="s">
        <v>48</v>
      </c>
      <c r="B10" s="10" t="s">
        <v>44</v>
      </c>
      <c r="C10" s="11" t="s">
        <v>45</v>
      </c>
      <c r="D10" s="11" t="s">
        <v>46</v>
      </c>
      <c r="E10" s="12">
        <v>26744</v>
      </c>
      <c r="F10" s="8" t="s">
        <v>100</v>
      </c>
      <c r="G10" s="8">
        <v>4</v>
      </c>
      <c r="H10" s="8">
        <f t="shared" ca="1" si="0"/>
        <v>37</v>
      </c>
      <c r="I10" s="13">
        <f t="shared" ca="1" si="1"/>
        <v>51850</v>
      </c>
    </row>
    <row r="11" spans="1:9">
      <c r="A11" s="10" t="s">
        <v>54</v>
      </c>
      <c r="B11" s="10" t="s">
        <v>51</v>
      </c>
      <c r="C11" s="11" t="s">
        <v>53</v>
      </c>
      <c r="D11" s="11" t="s">
        <v>46</v>
      </c>
      <c r="E11" s="12">
        <v>20401</v>
      </c>
      <c r="F11" s="8" t="s">
        <v>95</v>
      </c>
      <c r="G11" s="8">
        <v>4</v>
      </c>
      <c r="H11" s="8">
        <f t="shared" ca="1" si="0"/>
        <v>55</v>
      </c>
      <c r="I11" s="13">
        <f t="shared" ca="1" si="1"/>
        <v>52750</v>
      </c>
    </row>
    <row r="12" spans="1:9">
      <c r="A12" s="10" t="s">
        <v>101</v>
      </c>
      <c r="B12" s="10" t="s">
        <v>102</v>
      </c>
      <c r="C12" s="11" t="s">
        <v>103</v>
      </c>
      <c r="D12" s="11" t="s">
        <v>46</v>
      </c>
      <c r="E12" s="12">
        <v>26279</v>
      </c>
      <c r="F12" s="8" t="s">
        <v>95</v>
      </c>
      <c r="G12" s="14">
        <v>4</v>
      </c>
      <c r="H12" s="14">
        <f t="shared" ca="1" si="0"/>
        <v>39</v>
      </c>
      <c r="I12" s="15">
        <f t="shared" ca="1" si="1"/>
        <v>51950</v>
      </c>
    </row>
    <row r="13" spans="1:9">
      <c r="A13" s="10" t="s">
        <v>104</v>
      </c>
      <c r="B13" s="10" t="s">
        <v>99</v>
      </c>
      <c r="C13" s="11" t="s">
        <v>103</v>
      </c>
      <c r="D13" s="11" t="s">
        <v>105</v>
      </c>
      <c r="E13" s="12">
        <v>27435</v>
      </c>
      <c r="F13" s="8" t="s">
        <v>100</v>
      </c>
      <c r="G13" s="14">
        <v>4</v>
      </c>
      <c r="H13" s="14">
        <f t="shared" ca="1" si="0"/>
        <v>35</v>
      </c>
      <c r="I13" s="15">
        <f t="shared" ca="1" si="1"/>
        <v>51750</v>
      </c>
    </row>
    <row r="16" spans="1:9" ht="17.25" thickBot="1">
      <c r="A16" s="16" t="s">
        <v>106</v>
      </c>
    </row>
    <row r="17" spans="2:2">
      <c r="B17" t="s">
        <v>148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topLeftCell="A4" workbookViewId="0">
      <selection activeCell="D10" sqref="D10"/>
    </sheetView>
  </sheetViews>
  <sheetFormatPr defaultRowHeight="16.5"/>
  <cols>
    <col min="1" max="1" width="12.125" customWidth="1"/>
    <col min="2" max="4" width="6.25" bestFit="1" customWidth="1"/>
    <col min="6" max="8" width="6.25" bestFit="1" customWidth="1"/>
  </cols>
  <sheetData>
    <row r="1" spans="1:9" ht="17.25" thickBot="1">
      <c r="A1" s="16" t="s">
        <v>38</v>
      </c>
      <c r="B1" s="16" t="s">
        <v>39</v>
      </c>
      <c r="C1" s="16" t="s">
        <v>40</v>
      </c>
      <c r="D1" s="16" t="s">
        <v>41</v>
      </c>
      <c r="E1" s="9" t="s">
        <v>42</v>
      </c>
      <c r="F1" s="9" t="s">
        <v>107</v>
      </c>
      <c r="G1" s="9" t="s">
        <v>108</v>
      </c>
      <c r="H1" s="9" t="s">
        <v>109</v>
      </c>
      <c r="I1" s="9" t="s">
        <v>110</v>
      </c>
    </row>
    <row r="2" spans="1:9">
      <c r="A2" s="10" t="s">
        <v>111</v>
      </c>
      <c r="B2" s="10" t="s">
        <v>51</v>
      </c>
      <c r="C2" s="11" t="s">
        <v>53</v>
      </c>
      <c r="D2" s="11" t="s">
        <v>49</v>
      </c>
      <c r="E2" s="12">
        <v>26370</v>
      </c>
      <c r="F2" s="8" t="s">
        <v>112</v>
      </c>
      <c r="G2" s="8">
        <v>4</v>
      </c>
      <c r="H2" s="8">
        <f t="shared" ref="H2:H13" ca="1" si="0">YEAR(TODAY())-YEAR(E2)</f>
        <v>38</v>
      </c>
      <c r="I2" s="13">
        <f t="shared" ref="I2:I13" ca="1" si="1">IF(D2="主任",40000,30000)+G2*5000+H2*50</f>
        <v>61900</v>
      </c>
    </row>
    <row r="3" spans="1:9">
      <c r="A3" s="10" t="s">
        <v>113</v>
      </c>
      <c r="B3" s="10" t="s">
        <v>51</v>
      </c>
      <c r="C3" s="11" t="s">
        <v>53</v>
      </c>
      <c r="D3" s="11" t="s">
        <v>46</v>
      </c>
      <c r="E3" s="12">
        <v>25000</v>
      </c>
      <c r="F3" s="8" t="s">
        <v>112</v>
      </c>
      <c r="G3" s="8">
        <v>3</v>
      </c>
      <c r="H3" s="8">
        <f t="shared" ca="1" si="0"/>
        <v>42</v>
      </c>
      <c r="I3" s="13">
        <f t="shared" ca="1" si="1"/>
        <v>47100</v>
      </c>
    </row>
    <row r="4" spans="1:9">
      <c r="A4" s="10" t="s">
        <v>114</v>
      </c>
      <c r="B4" s="10" t="s">
        <v>44</v>
      </c>
      <c r="C4" s="11" t="s">
        <v>45</v>
      </c>
      <c r="D4" s="11" t="s">
        <v>49</v>
      </c>
      <c r="E4" s="12">
        <v>21077</v>
      </c>
      <c r="F4" s="8" t="s">
        <v>112</v>
      </c>
      <c r="G4" s="8">
        <v>4</v>
      </c>
      <c r="H4" s="8">
        <f t="shared" ca="1" si="0"/>
        <v>53</v>
      </c>
      <c r="I4" s="13">
        <f t="shared" ca="1" si="1"/>
        <v>62650</v>
      </c>
    </row>
    <row r="5" spans="1:9">
      <c r="A5" s="10" t="s">
        <v>115</v>
      </c>
      <c r="B5" s="10" t="s">
        <v>116</v>
      </c>
      <c r="C5" s="11" t="s">
        <v>45</v>
      </c>
      <c r="D5" s="11" t="s">
        <v>46</v>
      </c>
      <c r="E5" s="12">
        <v>24181</v>
      </c>
      <c r="F5" s="8" t="s">
        <v>112</v>
      </c>
      <c r="G5" s="8">
        <v>5</v>
      </c>
      <c r="H5" s="8">
        <f t="shared" ca="1" si="0"/>
        <v>44</v>
      </c>
      <c r="I5" s="13">
        <f t="shared" ca="1" si="1"/>
        <v>57200</v>
      </c>
    </row>
    <row r="6" spans="1:9">
      <c r="A6" s="10" t="s">
        <v>43</v>
      </c>
      <c r="B6" s="10" t="s">
        <v>44</v>
      </c>
      <c r="C6" s="11" t="s">
        <v>45</v>
      </c>
      <c r="D6" s="11" t="s">
        <v>46</v>
      </c>
      <c r="E6" s="12">
        <v>26533</v>
      </c>
      <c r="F6" s="8" t="s">
        <v>117</v>
      </c>
      <c r="G6" s="8">
        <v>4</v>
      </c>
      <c r="H6" s="8">
        <f t="shared" ca="1" si="0"/>
        <v>38</v>
      </c>
      <c r="I6" s="13">
        <f t="shared" ca="1" si="1"/>
        <v>51900</v>
      </c>
    </row>
    <row r="7" spans="1:9">
      <c r="A7" s="10" t="s">
        <v>47</v>
      </c>
      <c r="B7" s="10" t="s">
        <v>44</v>
      </c>
      <c r="C7" s="11" t="s">
        <v>45</v>
      </c>
      <c r="D7" s="11" t="s">
        <v>46</v>
      </c>
      <c r="E7" s="12">
        <v>24696</v>
      </c>
      <c r="F7" s="8" t="s">
        <v>117</v>
      </c>
      <c r="G7" s="8">
        <v>3</v>
      </c>
      <c r="H7" s="8">
        <f t="shared" ca="1" si="0"/>
        <v>43</v>
      </c>
      <c r="I7" s="13">
        <f t="shared" ca="1" si="1"/>
        <v>47150</v>
      </c>
    </row>
    <row r="8" spans="1:9">
      <c r="A8" s="10" t="s">
        <v>55</v>
      </c>
      <c r="B8" s="10" t="s">
        <v>51</v>
      </c>
      <c r="C8" s="11" t="s">
        <v>52</v>
      </c>
      <c r="D8" s="11" t="s">
        <v>49</v>
      </c>
      <c r="E8" s="12">
        <v>23715</v>
      </c>
      <c r="F8" s="8" t="s">
        <v>112</v>
      </c>
      <c r="G8" s="8">
        <v>3</v>
      </c>
      <c r="H8" s="8">
        <f t="shared" ca="1" si="0"/>
        <v>46</v>
      </c>
      <c r="I8" s="13">
        <f t="shared" ca="1" si="1"/>
        <v>57300</v>
      </c>
    </row>
    <row r="9" spans="1:9">
      <c r="A9" s="10" t="s">
        <v>50</v>
      </c>
      <c r="B9" s="10" t="s">
        <v>51</v>
      </c>
      <c r="C9" s="11" t="s">
        <v>52</v>
      </c>
      <c r="D9" s="11" t="s">
        <v>56</v>
      </c>
      <c r="E9" s="12">
        <v>22986</v>
      </c>
      <c r="F9" s="8" t="s">
        <v>117</v>
      </c>
      <c r="G9" s="8">
        <v>2</v>
      </c>
      <c r="H9" s="8">
        <f t="shared" ca="1" si="0"/>
        <v>48</v>
      </c>
      <c r="I9" s="13">
        <f t="shared" ca="1" si="1"/>
        <v>42400</v>
      </c>
    </row>
    <row r="10" spans="1:9">
      <c r="A10" s="10" t="s">
        <v>48</v>
      </c>
      <c r="B10" s="10" t="s">
        <v>44</v>
      </c>
      <c r="C10" s="11" t="s">
        <v>45</v>
      </c>
      <c r="D10" s="11" t="s">
        <v>46</v>
      </c>
      <c r="E10" s="12">
        <v>26744</v>
      </c>
      <c r="F10" s="8" t="s">
        <v>117</v>
      </c>
      <c r="G10" s="8">
        <v>4</v>
      </c>
      <c r="H10" s="8">
        <f t="shared" ca="1" si="0"/>
        <v>37</v>
      </c>
      <c r="I10" s="13">
        <f t="shared" ca="1" si="1"/>
        <v>51850</v>
      </c>
    </row>
    <row r="11" spans="1:9">
      <c r="A11" s="10" t="s">
        <v>54</v>
      </c>
      <c r="B11" s="10" t="s">
        <v>51</v>
      </c>
      <c r="C11" s="11" t="s">
        <v>53</v>
      </c>
      <c r="D11" s="11" t="s">
        <v>46</v>
      </c>
      <c r="E11" s="12">
        <v>20401</v>
      </c>
      <c r="F11" s="8" t="s">
        <v>112</v>
      </c>
      <c r="G11" s="8">
        <v>4</v>
      </c>
      <c r="H11" s="8">
        <f t="shared" ca="1" si="0"/>
        <v>55</v>
      </c>
      <c r="I11" s="13">
        <f t="shared" ca="1" si="1"/>
        <v>52750</v>
      </c>
    </row>
    <row r="12" spans="1:9">
      <c r="A12" s="10" t="s">
        <v>118</v>
      </c>
      <c r="B12" s="10" t="s">
        <v>119</v>
      </c>
      <c r="C12" s="11" t="s">
        <v>120</v>
      </c>
      <c r="D12" s="11" t="s">
        <v>46</v>
      </c>
      <c r="E12" s="12">
        <v>26279</v>
      </c>
      <c r="F12" s="8" t="s">
        <v>112</v>
      </c>
      <c r="G12" s="14">
        <v>4</v>
      </c>
      <c r="H12" s="14">
        <f t="shared" ca="1" si="0"/>
        <v>39</v>
      </c>
      <c r="I12" s="15">
        <f t="shared" ca="1" si="1"/>
        <v>51950</v>
      </c>
    </row>
    <row r="13" spans="1:9">
      <c r="A13" s="10" t="s">
        <v>121</v>
      </c>
      <c r="B13" s="10" t="s">
        <v>116</v>
      </c>
      <c r="C13" s="11" t="s">
        <v>120</v>
      </c>
      <c r="D13" s="11" t="s">
        <v>122</v>
      </c>
      <c r="E13" s="12">
        <v>27435</v>
      </c>
      <c r="F13" s="8" t="s">
        <v>117</v>
      </c>
      <c r="G13" s="14">
        <v>4</v>
      </c>
      <c r="H13" s="14">
        <f t="shared" ca="1" si="0"/>
        <v>35</v>
      </c>
      <c r="I13" s="15">
        <f t="shared" ca="1" si="1"/>
        <v>51750</v>
      </c>
    </row>
    <row r="16" spans="1:9" ht="17.25" thickBot="1">
      <c r="A16" s="16" t="s">
        <v>123</v>
      </c>
    </row>
    <row r="19" spans="1:2" ht="17.25" thickBot="1">
      <c r="A19" s="16" t="s">
        <v>124</v>
      </c>
      <c r="B19">
        <v>12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2" sqref="A12"/>
    </sheetView>
  </sheetViews>
  <sheetFormatPr defaultRowHeight="15.75"/>
  <cols>
    <col min="1" max="2" width="10.5" style="22" bestFit="1" customWidth="1"/>
    <col min="3" max="3" width="9" style="22"/>
    <col min="4" max="4" width="8.75" style="22" customWidth="1"/>
    <col min="5" max="16384" width="9" style="22"/>
  </cols>
  <sheetData>
    <row r="1" spans="1:2" ht="16.5">
      <c r="A1" s="24" t="s">
        <v>131</v>
      </c>
      <c r="B1" s="23">
        <f ca="1">TODAY()</f>
        <v>40465</v>
      </c>
    </row>
    <row r="3" spans="1:2" ht="16.5">
      <c r="A3" s="24" t="s">
        <v>132</v>
      </c>
      <c r="B3" s="24" t="s">
        <v>133</v>
      </c>
    </row>
    <row r="4" spans="1:2" ht="16.5">
      <c r="A4" s="21" t="s">
        <v>125</v>
      </c>
      <c r="B4" s="27">
        <v>33244</v>
      </c>
    </row>
    <row r="5" spans="1:2" ht="16.5">
      <c r="A5" s="21" t="s">
        <v>126</v>
      </c>
      <c r="B5" s="27">
        <v>27406</v>
      </c>
    </row>
    <row r="6" spans="1:2" ht="16.5">
      <c r="A6" s="21" t="s">
        <v>127</v>
      </c>
      <c r="B6" s="27">
        <v>28590</v>
      </c>
    </row>
    <row r="7" spans="1:2" ht="16.5">
      <c r="A7" s="21" t="s">
        <v>128</v>
      </c>
      <c r="B7" s="27">
        <v>25600</v>
      </c>
    </row>
    <row r="8" spans="1:2" ht="16.5">
      <c r="A8" s="21" t="s">
        <v>129</v>
      </c>
      <c r="B8" s="27">
        <v>33420</v>
      </c>
    </row>
    <row r="9" spans="1:2" ht="16.5">
      <c r="A9" s="21" t="s">
        <v>130</v>
      </c>
      <c r="B9" s="27">
        <v>34186</v>
      </c>
    </row>
    <row r="11" spans="1:2" ht="16.5">
      <c r="A11" s="24" t="s">
        <v>134</v>
      </c>
    </row>
    <row r="12" spans="1:2">
      <c r="B12" s="26"/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pane ySplit="1" topLeftCell="A2" activePane="bottomLeft" state="frozen"/>
      <selection pane="bottomLeft" activeCell="A13" sqref="A13"/>
    </sheetView>
  </sheetViews>
  <sheetFormatPr defaultRowHeight="16.5"/>
  <cols>
    <col min="1" max="1" width="7.7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30</v>
      </c>
      <c r="B2" s="3" t="s">
        <v>31</v>
      </c>
      <c r="C2" s="3" t="s">
        <v>32</v>
      </c>
      <c r="D2">
        <v>4</v>
      </c>
      <c r="E2">
        <v>12</v>
      </c>
      <c r="F2" s="3" t="s">
        <v>12</v>
      </c>
      <c r="G2" s="3" t="s">
        <v>16</v>
      </c>
      <c r="H2" s="25">
        <v>29344</v>
      </c>
      <c r="I2">
        <v>360</v>
      </c>
    </row>
    <row r="3" spans="1:9">
      <c r="A3" t="s">
        <v>17</v>
      </c>
      <c r="B3" s="3" t="s">
        <v>18</v>
      </c>
      <c r="C3" s="3" t="s">
        <v>19</v>
      </c>
      <c r="D3">
        <v>4</v>
      </c>
      <c r="E3">
        <v>18</v>
      </c>
      <c r="F3" s="3" t="s">
        <v>20</v>
      </c>
      <c r="G3" s="3" t="s">
        <v>16</v>
      </c>
      <c r="H3" s="25">
        <v>33917</v>
      </c>
      <c r="I3">
        <v>380</v>
      </c>
    </row>
    <row r="4" spans="1:9">
      <c r="A4" t="s">
        <v>21</v>
      </c>
      <c r="B4" s="3" t="s">
        <v>18</v>
      </c>
      <c r="C4" s="3" t="s">
        <v>22</v>
      </c>
      <c r="D4">
        <v>3</v>
      </c>
      <c r="E4">
        <v>28</v>
      </c>
      <c r="F4" s="3" t="s">
        <v>12</v>
      </c>
      <c r="G4" s="3" t="s">
        <v>16</v>
      </c>
      <c r="H4" s="25">
        <v>32145</v>
      </c>
      <c r="I4">
        <v>420</v>
      </c>
    </row>
    <row r="5" spans="1:9">
      <c r="A5" t="s">
        <v>9</v>
      </c>
      <c r="B5" s="3" t="s">
        <v>10</v>
      </c>
      <c r="C5" s="3" t="s">
        <v>11</v>
      </c>
      <c r="D5">
        <v>4</v>
      </c>
      <c r="E5">
        <v>36</v>
      </c>
      <c r="F5" s="3" t="s">
        <v>12</v>
      </c>
      <c r="G5" s="3" t="s">
        <v>13</v>
      </c>
      <c r="H5" s="25">
        <v>34735</v>
      </c>
      <c r="I5">
        <v>420</v>
      </c>
    </row>
    <row r="6" spans="1:9">
      <c r="A6" t="s">
        <v>23</v>
      </c>
      <c r="B6" s="3" t="s">
        <v>18</v>
      </c>
      <c r="C6" s="3" t="s">
        <v>24</v>
      </c>
      <c r="D6">
        <v>1</v>
      </c>
      <c r="E6">
        <v>38</v>
      </c>
      <c r="F6" s="3" t="s">
        <v>20</v>
      </c>
      <c r="G6" s="3" t="s">
        <v>13</v>
      </c>
      <c r="H6" s="25">
        <v>30899</v>
      </c>
      <c r="I6">
        <v>600</v>
      </c>
    </row>
    <row r="7" spans="1:9">
      <c r="A7" t="s">
        <v>28</v>
      </c>
      <c r="B7" s="3" t="s">
        <v>26</v>
      </c>
      <c r="C7" s="3" t="s">
        <v>29</v>
      </c>
      <c r="D7">
        <v>3</v>
      </c>
      <c r="E7">
        <v>55</v>
      </c>
      <c r="F7" s="3" t="s">
        <v>20</v>
      </c>
      <c r="G7" s="3" t="s">
        <v>13</v>
      </c>
      <c r="H7" s="25">
        <v>35437</v>
      </c>
      <c r="I7">
        <v>820</v>
      </c>
    </row>
    <row r="8" spans="1:9">
      <c r="A8" t="s">
        <v>25</v>
      </c>
      <c r="B8" s="3" t="s">
        <v>26</v>
      </c>
      <c r="C8" s="3" t="s">
        <v>27</v>
      </c>
      <c r="D8">
        <v>3</v>
      </c>
      <c r="E8">
        <v>45</v>
      </c>
      <c r="F8" s="3" t="s">
        <v>20</v>
      </c>
      <c r="G8" s="3" t="s">
        <v>13</v>
      </c>
      <c r="H8" s="25">
        <v>33147</v>
      </c>
      <c r="I8">
        <v>850</v>
      </c>
    </row>
    <row r="9" spans="1:9">
      <c r="A9" t="s">
        <v>14</v>
      </c>
      <c r="B9" s="3" t="s">
        <v>10</v>
      </c>
      <c r="C9" s="3" t="s">
        <v>15</v>
      </c>
      <c r="D9">
        <v>2</v>
      </c>
      <c r="E9">
        <v>65</v>
      </c>
      <c r="F9" s="3" t="s">
        <v>12</v>
      </c>
      <c r="G9" s="3" t="s">
        <v>16</v>
      </c>
      <c r="H9" s="25">
        <v>35769</v>
      </c>
      <c r="I9">
        <v>1200</v>
      </c>
    </row>
    <row r="11" spans="1:9">
      <c r="A11" s="5" t="s">
        <v>150</v>
      </c>
    </row>
    <row r="12" spans="1:9">
      <c r="A12" s="7" t="s">
        <v>151</v>
      </c>
    </row>
    <row r="13" spans="1:9">
      <c r="A13" t="e">
        <f>OR(AND(地區="內湖區",坪數&gt;40),AND(樓數&gt;=3,狀況="極佳"))</f>
        <v>#NAME?</v>
      </c>
    </row>
    <row r="16" spans="1:9">
      <c r="A16" s="1" t="s">
        <v>0</v>
      </c>
      <c r="B16" s="1" t="s">
        <v>1</v>
      </c>
      <c r="C16" s="1" t="s">
        <v>2</v>
      </c>
      <c r="D16" s="2" t="s">
        <v>3</v>
      </c>
      <c r="E16" s="2" t="s">
        <v>4</v>
      </c>
      <c r="F16" s="1" t="s">
        <v>5</v>
      </c>
      <c r="G16" s="1" t="s">
        <v>6</v>
      </c>
      <c r="H16" s="2" t="s">
        <v>7</v>
      </c>
      <c r="I16" s="2" t="s">
        <v>8</v>
      </c>
    </row>
    <row r="17" spans="1:9">
      <c r="A17" t="s">
        <v>30</v>
      </c>
      <c r="B17" s="3" t="s">
        <v>31</v>
      </c>
      <c r="C17" s="3" t="s">
        <v>32</v>
      </c>
      <c r="D17">
        <v>4</v>
      </c>
      <c r="E17">
        <v>12</v>
      </c>
      <c r="F17" s="3" t="s">
        <v>12</v>
      </c>
      <c r="G17" s="3" t="s">
        <v>16</v>
      </c>
      <c r="H17" s="25">
        <v>29344</v>
      </c>
      <c r="I17">
        <v>360</v>
      </c>
    </row>
    <row r="18" spans="1:9">
      <c r="A18" t="s">
        <v>21</v>
      </c>
      <c r="B18" s="3" t="s">
        <v>18</v>
      </c>
      <c r="C18" s="3" t="s">
        <v>22</v>
      </c>
      <c r="D18">
        <v>3</v>
      </c>
      <c r="E18">
        <v>28</v>
      </c>
      <c r="F18" s="3" t="s">
        <v>12</v>
      </c>
      <c r="G18" s="3" t="s">
        <v>16</v>
      </c>
      <c r="H18" s="25">
        <v>32145</v>
      </c>
      <c r="I18">
        <v>420</v>
      </c>
    </row>
    <row r="19" spans="1:9">
      <c r="A19" t="s">
        <v>9</v>
      </c>
      <c r="B19" s="3" t="s">
        <v>10</v>
      </c>
      <c r="C19" s="3" t="s">
        <v>11</v>
      </c>
      <c r="D19">
        <v>4</v>
      </c>
      <c r="E19">
        <v>36</v>
      </c>
      <c r="F19" s="3" t="s">
        <v>12</v>
      </c>
      <c r="G19" s="3" t="s">
        <v>13</v>
      </c>
      <c r="H19" s="25">
        <v>34735</v>
      </c>
      <c r="I19">
        <v>420</v>
      </c>
    </row>
    <row r="20" spans="1:9">
      <c r="A20" t="s">
        <v>28</v>
      </c>
      <c r="B20" s="3" t="s">
        <v>26</v>
      </c>
      <c r="C20" s="3" t="s">
        <v>29</v>
      </c>
      <c r="D20">
        <v>3</v>
      </c>
      <c r="E20">
        <v>55</v>
      </c>
      <c r="F20" s="3" t="s">
        <v>20</v>
      </c>
      <c r="G20" s="3" t="s">
        <v>13</v>
      </c>
      <c r="H20" s="25">
        <v>35437</v>
      </c>
      <c r="I20">
        <v>820</v>
      </c>
    </row>
    <row r="21" spans="1:9">
      <c r="A21" t="s">
        <v>25</v>
      </c>
      <c r="B21" s="3" t="s">
        <v>26</v>
      </c>
      <c r="C21" s="3" t="s">
        <v>27</v>
      </c>
      <c r="D21">
        <v>3</v>
      </c>
      <c r="E21">
        <v>45</v>
      </c>
      <c r="F21" s="3" t="s">
        <v>20</v>
      </c>
      <c r="G21" s="3" t="s">
        <v>13</v>
      </c>
      <c r="H21" s="25">
        <v>33147</v>
      </c>
      <c r="I21">
        <v>850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I21"/>
  <sheetViews>
    <sheetView topLeftCell="A8" workbookViewId="0">
      <selection activeCell="B18" sqref="B18"/>
    </sheetView>
  </sheetViews>
  <sheetFormatPr defaultRowHeight="16.5"/>
  <cols>
    <col min="1" max="1" width="7.75" customWidth="1"/>
    <col min="2" max="2" width="7.5" bestFit="1" customWidth="1"/>
    <col min="3" max="3" width="9.5" bestFit="1" customWidth="1"/>
    <col min="4" max="4" width="6.25" bestFit="1" customWidth="1"/>
    <col min="5" max="5" width="7.625" customWidth="1"/>
    <col min="6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 ht="17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30</v>
      </c>
      <c r="B2" s="3" t="s">
        <v>31</v>
      </c>
      <c r="C2" s="3" t="s">
        <v>32</v>
      </c>
      <c r="D2">
        <v>4</v>
      </c>
      <c r="E2">
        <v>12</v>
      </c>
      <c r="F2" s="3" t="s">
        <v>12</v>
      </c>
      <c r="G2" s="3" t="s">
        <v>16</v>
      </c>
      <c r="H2" s="25">
        <v>29344</v>
      </c>
      <c r="I2">
        <v>360</v>
      </c>
    </row>
    <row r="3" spans="1:9" hidden="1">
      <c r="A3" t="s">
        <v>17</v>
      </c>
      <c r="B3" s="3" t="s">
        <v>18</v>
      </c>
      <c r="C3" s="3" t="s">
        <v>19</v>
      </c>
      <c r="D3">
        <v>4</v>
      </c>
      <c r="E3">
        <v>18</v>
      </c>
      <c r="F3" s="3" t="s">
        <v>20</v>
      </c>
      <c r="G3" s="3" t="s">
        <v>16</v>
      </c>
      <c r="H3" s="25">
        <v>33917</v>
      </c>
      <c r="I3">
        <v>380</v>
      </c>
    </row>
    <row r="4" spans="1:9">
      <c r="A4" t="s">
        <v>21</v>
      </c>
      <c r="B4" s="3" t="s">
        <v>18</v>
      </c>
      <c r="C4" s="3" t="s">
        <v>22</v>
      </c>
      <c r="D4">
        <v>3</v>
      </c>
      <c r="E4">
        <v>28</v>
      </c>
      <c r="F4" s="3" t="s">
        <v>12</v>
      </c>
      <c r="G4" s="3" t="s">
        <v>16</v>
      </c>
      <c r="H4" s="25">
        <v>32145</v>
      </c>
      <c r="I4">
        <v>420</v>
      </c>
    </row>
    <row r="5" spans="1:9">
      <c r="A5" t="s">
        <v>9</v>
      </c>
      <c r="B5" s="3" t="s">
        <v>10</v>
      </c>
      <c r="C5" s="3" t="s">
        <v>11</v>
      </c>
      <c r="D5">
        <v>4</v>
      </c>
      <c r="E5">
        <v>36</v>
      </c>
      <c r="F5" s="3" t="s">
        <v>12</v>
      </c>
      <c r="G5" s="3" t="s">
        <v>13</v>
      </c>
      <c r="H5" s="25">
        <v>34735</v>
      </c>
      <c r="I5">
        <v>420</v>
      </c>
    </row>
    <row r="6" spans="1:9" hidden="1">
      <c r="A6" t="s">
        <v>23</v>
      </c>
      <c r="B6" s="3" t="s">
        <v>18</v>
      </c>
      <c r="C6" s="3" t="s">
        <v>24</v>
      </c>
      <c r="D6">
        <v>1</v>
      </c>
      <c r="E6">
        <v>38</v>
      </c>
      <c r="F6" s="3" t="s">
        <v>20</v>
      </c>
      <c r="G6" s="3" t="s">
        <v>13</v>
      </c>
      <c r="H6" s="25">
        <v>30899</v>
      </c>
      <c r="I6">
        <v>600</v>
      </c>
    </row>
    <row r="7" spans="1:9">
      <c r="A7" t="s">
        <v>28</v>
      </c>
      <c r="B7" s="3" t="s">
        <v>26</v>
      </c>
      <c r="C7" s="3" t="s">
        <v>29</v>
      </c>
      <c r="D7">
        <v>3</v>
      </c>
      <c r="E7">
        <v>55</v>
      </c>
      <c r="F7" s="3" t="s">
        <v>20</v>
      </c>
      <c r="G7" s="3" t="s">
        <v>13</v>
      </c>
      <c r="H7" s="25">
        <v>35437</v>
      </c>
      <c r="I7">
        <v>820</v>
      </c>
    </row>
    <row r="8" spans="1:9">
      <c r="A8" t="s">
        <v>25</v>
      </c>
      <c r="B8" s="3" t="s">
        <v>26</v>
      </c>
      <c r="C8" s="3" t="s">
        <v>27</v>
      </c>
      <c r="D8">
        <v>3</v>
      </c>
      <c r="E8">
        <v>45</v>
      </c>
      <c r="F8" s="3" t="s">
        <v>20</v>
      </c>
      <c r="G8" s="3" t="s">
        <v>13</v>
      </c>
      <c r="H8" s="25">
        <v>33147</v>
      </c>
      <c r="I8">
        <v>850</v>
      </c>
    </row>
    <row r="9" spans="1:9" hidden="1">
      <c r="A9" t="s">
        <v>14</v>
      </c>
      <c r="B9" s="3" t="s">
        <v>10</v>
      </c>
      <c r="C9" s="3" t="s">
        <v>15</v>
      </c>
      <c r="D9">
        <v>2</v>
      </c>
      <c r="E9">
        <v>65</v>
      </c>
      <c r="F9" s="3" t="s">
        <v>12</v>
      </c>
      <c r="G9" s="3" t="s">
        <v>16</v>
      </c>
      <c r="H9" s="25">
        <v>35769</v>
      </c>
      <c r="I9">
        <v>1200</v>
      </c>
    </row>
    <row r="11" spans="1:9">
      <c r="A11" s="5" t="s">
        <v>36</v>
      </c>
    </row>
    <row r="12" spans="1:9">
      <c r="A12" s="7" t="s">
        <v>37</v>
      </c>
    </row>
    <row r="13" spans="1:9">
      <c r="A13" t="e">
        <f>OR(AND(地區="內湖區",坪數&gt;40),AND(樓數&gt;=3,狀況="極佳"))</f>
        <v>#NAME?</v>
      </c>
      <c r="B13" t="s">
        <v>149</v>
      </c>
    </row>
    <row r="16" spans="1:9">
      <c r="A16" t="str">
        <f>B1</f>
        <v>地區</v>
      </c>
      <c r="B16" t="str">
        <f>D1</f>
        <v>樓數</v>
      </c>
      <c r="C16" t="str">
        <f>C1</f>
        <v>街道</v>
      </c>
      <c r="D16" t="str">
        <f>F1</f>
        <v>狀況</v>
      </c>
      <c r="E16" t="str">
        <f>I1</f>
        <v>售價(萬)</v>
      </c>
      <c r="F16" t="str">
        <f>E1</f>
        <v>坪數</v>
      </c>
      <c r="G16" t="str">
        <f>H1</f>
        <v>建造日期</v>
      </c>
    </row>
    <row r="17" spans="1:7">
      <c r="A17" s="3"/>
      <c r="C17" s="3"/>
      <c r="D17" s="3"/>
      <c r="G17" s="25"/>
    </row>
    <row r="18" spans="1:7">
      <c r="A18" s="3"/>
      <c r="C18" s="3"/>
      <c r="D18" s="3"/>
      <c r="G18" s="25"/>
    </row>
    <row r="19" spans="1:7">
      <c r="A19" s="3"/>
      <c r="C19" s="3"/>
      <c r="D19" s="3"/>
      <c r="G19" s="25"/>
    </row>
    <row r="20" spans="1:7">
      <c r="A20" s="3"/>
      <c r="C20" s="3"/>
      <c r="D20" s="3"/>
      <c r="G20" s="25"/>
    </row>
    <row r="21" spans="1:7">
      <c r="A21" s="3"/>
      <c r="C21" s="3"/>
      <c r="D21" s="3"/>
      <c r="G21" s="25"/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topLeftCell="A14" workbookViewId="0">
      <selection activeCell="E5" sqref="E5"/>
    </sheetView>
  </sheetViews>
  <sheetFormatPr defaultRowHeight="16.5"/>
  <cols>
    <col min="1" max="1" width="8.375" bestFit="1" customWidth="1"/>
    <col min="2" max="2" width="7.875" customWidth="1"/>
    <col min="3" max="4" width="6.25" bestFit="1" customWidth="1"/>
    <col min="6" max="8" width="6.25" bestFit="1" customWidth="1"/>
  </cols>
  <sheetData>
    <row r="1" spans="1:9" ht="17.25" thickBot="1">
      <c r="A1" s="16" t="s">
        <v>38</v>
      </c>
      <c r="B1" s="16" t="s">
        <v>39</v>
      </c>
      <c r="C1" s="16" t="s">
        <v>40</v>
      </c>
      <c r="D1" s="16" t="s">
        <v>41</v>
      </c>
      <c r="E1" s="9" t="s">
        <v>42</v>
      </c>
      <c r="F1" s="9" t="s">
        <v>135</v>
      </c>
      <c r="G1" s="9" t="s">
        <v>136</v>
      </c>
      <c r="H1" s="9" t="s">
        <v>137</v>
      </c>
      <c r="I1" s="9" t="s">
        <v>138</v>
      </c>
    </row>
    <row r="2" spans="1:9">
      <c r="A2" s="10" t="s">
        <v>139</v>
      </c>
      <c r="B2" s="10" t="s">
        <v>51</v>
      </c>
      <c r="C2" s="11" t="s">
        <v>53</v>
      </c>
      <c r="D2" s="11" t="s">
        <v>49</v>
      </c>
      <c r="E2" s="12">
        <v>26370</v>
      </c>
      <c r="F2" s="8" t="s">
        <v>140</v>
      </c>
      <c r="G2" s="8">
        <v>4</v>
      </c>
      <c r="H2" s="8">
        <f t="shared" ref="H2:H7" ca="1" si="0">YEAR(TODAY())-YEAR(E2)</f>
        <v>38</v>
      </c>
      <c r="I2" s="13">
        <f t="shared" ref="I2:I7" ca="1" si="1">IF(D2="主任",40000,30000)+G2*5000+H2*50</f>
        <v>61900</v>
      </c>
    </row>
    <row r="3" spans="1:9">
      <c r="A3" s="10" t="s">
        <v>141</v>
      </c>
      <c r="B3" s="10" t="s">
        <v>51</v>
      </c>
      <c r="C3" s="11" t="s">
        <v>53</v>
      </c>
      <c r="D3" s="11" t="s">
        <v>46</v>
      </c>
      <c r="E3" s="12">
        <v>25000</v>
      </c>
      <c r="F3" s="8" t="s">
        <v>140</v>
      </c>
      <c r="G3" s="8">
        <v>3</v>
      </c>
      <c r="H3" s="8">
        <f t="shared" ca="1" si="0"/>
        <v>42</v>
      </c>
      <c r="I3" s="13">
        <f t="shared" ca="1" si="1"/>
        <v>47100</v>
      </c>
    </row>
    <row r="4" spans="1:9">
      <c r="A4" s="10" t="s">
        <v>142</v>
      </c>
      <c r="B4" s="10" t="s">
        <v>44</v>
      </c>
      <c r="C4" s="11" t="s">
        <v>45</v>
      </c>
      <c r="D4" s="11" t="s">
        <v>49</v>
      </c>
      <c r="E4" s="12">
        <v>21077</v>
      </c>
      <c r="F4" s="8" t="s">
        <v>140</v>
      </c>
      <c r="G4" s="8">
        <v>4</v>
      </c>
      <c r="H4" s="8">
        <f t="shared" ca="1" si="0"/>
        <v>53</v>
      </c>
      <c r="I4" s="13">
        <f t="shared" ca="1" si="1"/>
        <v>62650</v>
      </c>
    </row>
    <row r="5" spans="1:9">
      <c r="A5" s="10" t="s">
        <v>143</v>
      </c>
      <c r="B5" s="10" t="s">
        <v>144</v>
      </c>
      <c r="C5" s="11" t="s">
        <v>45</v>
      </c>
      <c r="D5" s="11" t="s">
        <v>46</v>
      </c>
      <c r="E5" s="12">
        <v>24181</v>
      </c>
      <c r="F5" s="8" t="s">
        <v>140</v>
      </c>
      <c r="G5" s="8">
        <v>5</v>
      </c>
      <c r="H5" s="8">
        <f t="shared" ca="1" si="0"/>
        <v>44</v>
      </c>
      <c r="I5" s="13">
        <f t="shared" ca="1" si="1"/>
        <v>57200</v>
      </c>
    </row>
    <row r="6" spans="1:9">
      <c r="A6" s="10" t="s">
        <v>141</v>
      </c>
      <c r="B6" s="10" t="s">
        <v>51</v>
      </c>
      <c r="C6" s="11" t="s">
        <v>53</v>
      </c>
      <c r="D6" s="11" t="s">
        <v>46</v>
      </c>
      <c r="E6" s="12">
        <v>25000</v>
      </c>
      <c r="F6" s="8" t="s">
        <v>140</v>
      </c>
      <c r="G6" s="8">
        <v>3</v>
      </c>
      <c r="H6" s="8">
        <f t="shared" ca="1" si="0"/>
        <v>42</v>
      </c>
      <c r="I6" s="13">
        <f t="shared" ca="1" si="1"/>
        <v>47100</v>
      </c>
    </row>
    <row r="7" spans="1:9">
      <c r="A7" s="10" t="s">
        <v>143</v>
      </c>
      <c r="B7" s="10" t="s">
        <v>144</v>
      </c>
      <c r="C7" s="11" t="s">
        <v>45</v>
      </c>
      <c r="D7" s="11" t="s">
        <v>46</v>
      </c>
      <c r="E7" s="12">
        <v>24181</v>
      </c>
      <c r="F7" s="8" t="s">
        <v>140</v>
      </c>
      <c r="G7" s="8">
        <v>5</v>
      </c>
      <c r="H7" s="8">
        <f t="shared" ca="1" si="0"/>
        <v>44</v>
      </c>
      <c r="I7" s="13">
        <f t="shared" ca="1" si="1"/>
        <v>57200</v>
      </c>
    </row>
    <row r="10" spans="1:9" ht="17.25" thickBot="1">
      <c r="A10" s="16" t="s">
        <v>145</v>
      </c>
      <c r="B10" s="16"/>
      <c r="C10" s="16"/>
    </row>
    <row r="11" spans="1:9" ht="17.25" thickBot="1">
      <c r="A11" s="16" t="s">
        <v>38</v>
      </c>
      <c r="B11" s="16" t="s">
        <v>39</v>
      </c>
      <c r="C11" s="16" t="s">
        <v>40</v>
      </c>
      <c r="D11" s="16" t="s">
        <v>41</v>
      </c>
      <c r="E11" s="9" t="s">
        <v>42</v>
      </c>
      <c r="F11" s="9" t="s">
        <v>135</v>
      </c>
      <c r="G11" s="9" t="s">
        <v>136</v>
      </c>
      <c r="H11" s="9" t="s">
        <v>137</v>
      </c>
      <c r="I11" s="9" t="s">
        <v>138</v>
      </c>
    </row>
    <row r="12" spans="1:9">
      <c r="A12" s="10" t="s">
        <v>139</v>
      </c>
      <c r="B12" s="10" t="s">
        <v>51</v>
      </c>
      <c r="C12" s="11" t="s">
        <v>53</v>
      </c>
      <c r="D12" s="11" t="s">
        <v>49</v>
      </c>
      <c r="E12" s="12">
        <v>26370</v>
      </c>
      <c r="F12" s="8" t="s">
        <v>140</v>
      </c>
      <c r="G12" s="8">
        <v>4</v>
      </c>
      <c r="H12" s="8">
        <v>29</v>
      </c>
      <c r="I12" s="13">
        <v>61450</v>
      </c>
    </row>
    <row r="13" spans="1:9">
      <c r="A13" s="10" t="s">
        <v>141</v>
      </c>
      <c r="B13" s="10" t="s">
        <v>51</v>
      </c>
      <c r="C13" s="11" t="s">
        <v>53</v>
      </c>
      <c r="D13" s="11" t="s">
        <v>46</v>
      </c>
      <c r="E13" s="12">
        <v>25000</v>
      </c>
      <c r="F13" s="8" t="s">
        <v>140</v>
      </c>
      <c r="G13" s="8">
        <v>3</v>
      </c>
      <c r="H13" s="8">
        <v>33</v>
      </c>
      <c r="I13" s="13">
        <v>46650</v>
      </c>
    </row>
    <row r="14" spans="1:9">
      <c r="A14" s="10" t="s">
        <v>142</v>
      </c>
      <c r="B14" s="10" t="s">
        <v>44</v>
      </c>
      <c r="C14" s="11" t="s">
        <v>45</v>
      </c>
      <c r="D14" s="11" t="s">
        <v>49</v>
      </c>
      <c r="E14" s="12">
        <v>21077</v>
      </c>
      <c r="F14" s="8" t="s">
        <v>140</v>
      </c>
      <c r="G14" s="8">
        <v>4</v>
      </c>
      <c r="H14" s="8">
        <v>44</v>
      </c>
      <c r="I14" s="13">
        <v>62200</v>
      </c>
    </row>
    <row r="15" spans="1:9">
      <c r="A15" s="10" t="s">
        <v>143</v>
      </c>
      <c r="B15" s="10" t="s">
        <v>144</v>
      </c>
      <c r="C15" s="11" t="s">
        <v>45</v>
      </c>
      <c r="D15" s="11" t="s">
        <v>46</v>
      </c>
      <c r="E15" s="12">
        <v>24181</v>
      </c>
      <c r="F15" s="8" t="s">
        <v>140</v>
      </c>
      <c r="G15" s="8">
        <v>5</v>
      </c>
      <c r="H15" s="8">
        <v>35</v>
      </c>
      <c r="I15" s="13">
        <v>56750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1" sqref="A11"/>
    </sheetView>
  </sheetViews>
  <sheetFormatPr defaultRowHeight="16.5"/>
  <cols>
    <col min="1" max="1" width="9.2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25</v>
      </c>
      <c r="B2" s="3" t="s">
        <v>26</v>
      </c>
      <c r="C2" s="3" t="s">
        <v>27</v>
      </c>
      <c r="D2">
        <v>3</v>
      </c>
      <c r="E2">
        <v>45</v>
      </c>
      <c r="F2" s="3" t="s">
        <v>20</v>
      </c>
      <c r="G2" s="3" t="s">
        <v>13</v>
      </c>
      <c r="H2" s="25">
        <v>33147</v>
      </c>
      <c r="I2">
        <v>850</v>
      </c>
    </row>
    <row r="3" spans="1:9">
      <c r="A3" t="s">
        <v>21</v>
      </c>
      <c r="B3" s="3" t="s">
        <v>18</v>
      </c>
      <c r="C3" s="3" t="s">
        <v>22</v>
      </c>
      <c r="D3">
        <v>3</v>
      </c>
      <c r="E3">
        <v>28</v>
      </c>
      <c r="F3" s="3" t="s">
        <v>12</v>
      </c>
      <c r="G3" s="3" t="s">
        <v>16</v>
      </c>
      <c r="H3" s="25">
        <v>32145</v>
      </c>
      <c r="I3">
        <v>420</v>
      </c>
    </row>
    <row r="4" spans="1:9">
      <c r="A4" t="s">
        <v>14</v>
      </c>
      <c r="B4" s="3" t="s">
        <v>10</v>
      </c>
      <c r="C4" s="3" t="s">
        <v>15</v>
      </c>
      <c r="D4">
        <v>2</v>
      </c>
      <c r="E4">
        <v>65</v>
      </c>
      <c r="F4" s="3" t="s">
        <v>12</v>
      </c>
      <c r="G4" s="3" t="s">
        <v>16</v>
      </c>
      <c r="H4" s="25">
        <v>35769</v>
      </c>
      <c r="I4">
        <v>1200</v>
      </c>
    </row>
    <row r="5" spans="1:9">
      <c r="A5" t="s">
        <v>30</v>
      </c>
      <c r="B5" s="3" t="s">
        <v>31</v>
      </c>
      <c r="C5" s="3" t="s">
        <v>32</v>
      </c>
      <c r="D5">
        <v>4</v>
      </c>
      <c r="E5">
        <v>12</v>
      </c>
      <c r="F5" s="3" t="s">
        <v>12</v>
      </c>
      <c r="G5" s="3" t="s">
        <v>16</v>
      </c>
      <c r="H5" s="25">
        <v>29344</v>
      </c>
      <c r="I5">
        <v>360</v>
      </c>
    </row>
    <row r="6" spans="1:9">
      <c r="A6" t="s">
        <v>9</v>
      </c>
      <c r="B6" s="3" t="s">
        <v>10</v>
      </c>
      <c r="C6" s="3" t="s">
        <v>11</v>
      </c>
      <c r="D6">
        <v>4</v>
      </c>
      <c r="E6">
        <v>36</v>
      </c>
      <c r="F6" s="3" t="s">
        <v>12</v>
      </c>
      <c r="G6" s="3" t="s">
        <v>13</v>
      </c>
      <c r="H6" s="25">
        <v>34735</v>
      </c>
      <c r="I6">
        <v>420</v>
      </c>
    </row>
    <row r="7" spans="1:9">
      <c r="A7" t="s">
        <v>17</v>
      </c>
      <c r="B7" s="3" t="s">
        <v>18</v>
      </c>
      <c r="C7" s="3" t="s">
        <v>19</v>
      </c>
      <c r="D7">
        <v>4</v>
      </c>
      <c r="E7">
        <v>18</v>
      </c>
      <c r="F7" s="3" t="s">
        <v>20</v>
      </c>
      <c r="G7" s="3" t="s">
        <v>16</v>
      </c>
      <c r="H7" s="25">
        <v>33917</v>
      </c>
      <c r="I7">
        <v>380</v>
      </c>
    </row>
    <row r="8" spans="1:9">
      <c r="A8" t="s">
        <v>28</v>
      </c>
      <c r="B8" s="3" t="s">
        <v>26</v>
      </c>
      <c r="C8" s="3" t="s">
        <v>29</v>
      </c>
      <c r="D8">
        <v>3</v>
      </c>
      <c r="E8">
        <v>55</v>
      </c>
      <c r="F8" s="3" t="s">
        <v>20</v>
      </c>
      <c r="G8" s="3" t="s">
        <v>13</v>
      </c>
      <c r="H8" s="25">
        <v>35437</v>
      </c>
      <c r="I8">
        <v>820</v>
      </c>
    </row>
    <row r="9" spans="1:9">
      <c r="A9" t="s">
        <v>23</v>
      </c>
      <c r="B9" s="3" t="s">
        <v>18</v>
      </c>
      <c r="C9" s="3" t="s">
        <v>24</v>
      </c>
      <c r="D9">
        <v>1</v>
      </c>
      <c r="E9">
        <v>38</v>
      </c>
      <c r="F9" s="3" t="s">
        <v>20</v>
      </c>
      <c r="G9" s="3" t="s">
        <v>13</v>
      </c>
      <c r="H9" s="25">
        <v>30899</v>
      </c>
      <c r="I9">
        <v>600</v>
      </c>
    </row>
    <row r="11" spans="1:9">
      <c r="A11" s="5"/>
    </row>
    <row r="12" spans="1:9">
      <c r="A12" s="1"/>
    </row>
    <row r="13" spans="1:9">
      <c r="A13" s="6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5" sqref="E5"/>
    </sheetView>
  </sheetViews>
  <sheetFormatPr defaultRowHeight="16.5"/>
  <cols>
    <col min="1" max="1" width="6.7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25</v>
      </c>
      <c r="B2" s="3" t="s">
        <v>26</v>
      </c>
      <c r="C2" s="3" t="s">
        <v>27</v>
      </c>
      <c r="D2">
        <v>3</v>
      </c>
      <c r="E2">
        <v>45</v>
      </c>
      <c r="F2" s="3" t="s">
        <v>20</v>
      </c>
      <c r="G2" s="3" t="s">
        <v>13</v>
      </c>
      <c r="H2" s="25">
        <v>33147</v>
      </c>
      <c r="I2">
        <v>850</v>
      </c>
    </row>
    <row r="3" spans="1:9">
      <c r="A3" t="s">
        <v>21</v>
      </c>
      <c r="B3" s="3" t="s">
        <v>18</v>
      </c>
      <c r="C3" s="3" t="s">
        <v>22</v>
      </c>
      <c r="D3">
        <v>3</v>
      </c>
      <c r="E3">
        <v>28</v>
      </c>
      <c r="F3" s="3" t="s">
        <v>12</v>
      </c>
      <c r="G3" s="3" t="s">
        <v>16</v>
      </c>
      <c r="H3" s="25">
        <v>32145</v>
      </c>
      <c r="I3">
        <v>420</v>
      </c>
    </row>
    <row r="4" spans="1:9">
      <c r="A4" t="s">
        <v>14</v>
      </c>
      <c r="B4" s="3" t="s">
        <v>10</v>
      </c>
      <c r="C4" s="3" t="s">
        <v>15</v>
      </c>
      <c r="D4">
        <v>2</v>
      </c>
      <c r="E4">
        <v>65</v>
      </c>
      <c r="F4" s="3" t="s">
        <v>12</v>
      </c>
      <c r="G4" s="3" t="s">
        <v>16</v>
      </c>
      <c r="H4" s="25">
        <v>35769</v>
      </c>
      <c r="I4">
        <v>1200</v>
      </c>
    </row>
    <row r="5" spans="1:9">
      <c r="A5" t="s">
        <v>30</v>
      </c>
      <c r="B5" s="3" t="s">
        <v>31</v>
      </c>
      <c r="C5" s="3" t="s">
        <v>32</v>
      </c>
      <c r="D5">
        <v>4</v>
      </c>
      <c r="E5">
        <v>12</v>
      </c>
      <c r="F5" s="3" t="s">
        <v>12</v>
      </c>
      <c r="G5" s="3" t="s">
        <v>16</v>
      </c>
      <c r="H5" s="25">
        <v>29344</v>
      </c>
      <c r="I5">
        <v>360</v>
      </c>
    </row>
    <row r="6" spans="1:9">
      <c r="A6" t="s">
        <v>9</v>
      </c>
      <c r="B6" s="3" t="s">
        <v>10</v>
      </c>
      <c r="C6" s="3" t="s">
        <v>11</v>
      </c>
      <c r="D6">
        <v>4</v>
      </c>
      <c r="E6">
        <v>36</v>
      </c>
      <c r="F6" s="3" t="s">
        <v>12</v>
      </c>
      <c r="G6" s="3" t="s">
        <v>13</v>
      </c>
      <c r="H6" s="25">
        <v>34735</v>
      </c>
      <c r="I6">
        <v>420</v>
      </c>
    </row>
    <row r="7" spans="1:9">
      <c r="A7" t="s">
        <v>17</v>
      </c>
      <c r="B7" s="3" t="s">
        <v>18</v>
      </c>
      <c r="C7" s="3" t="s">
        <v>19</v>
      </c>
      <c r="D7">
        <v>4</v>
      </c>
      <c r="E7">
        <v>18</v>
      </c>
      <c r="F7" s="3" t="s">
        <v>20</v>
      </c>
      <c r="G7" s="3" t="s">
        <v>16</v>
      </c>
      <c r="H7" s="25">
        <v>33917</v>
      </c>
      <c r="I7">
        <v>380</v>
      </c>
    </row>
    <row r="8" spans="1:9">
      <c r="A8" t="s">
        <v>28</v>
      </c>
      <c r="B8" s="3" t="s">
        <v>26</v>
      </c>
      <c r="C8" s="3" t="s">
        <v>29</v>
      </c>
      <c r="D8">
        <v>3</v>
      </c>
      <c r="E8">
        <v>55</v>
      </c>
      <c r="F8" s="3" t="s">
        <v>20</v>
      </c>
      <c r="G8" s="3" t="s">
        <v>13</v>
      </c>
      <c r="H8" s="25">
        <v>35437</v>
      </c>
      <c r="I8">
        <v>820</v>
      </c>
    </row>
    <row r="9" spans="1:9">
      <c r="A9" t="s">
        <v>23</v>
      </c>
      <c r="B9" s="3" t="s">
        <v>18</v>
      </c>
      <c r="C9" s="3" t="s">
        <v>24</v>
      </c>
      <c r="D9">
        <v>1</v>
      </c>
      <c r="E9">
        <v>38</v>
      </c>
      <c r="F9" s="3" t="s">
        <v>20</v>
      </c>
      <c r="G9" s="3" t="s">
        <v>13</v>
      </c>
      <c r="H9" s="25">
        <v>30899</v>
      </c>
      <c r="I9">
        <v>600</v>
      </c>
    </row>
    <row r="11" spans="1:9">
      <c r="A11" s="5"/>
    </row>
    <row r="12" spans="1:9">
      <c r="A12" s="7"/>
      <c r="B12" s="7"/>
    </row>
    <row r="13" spans="1:9">
      <c r="B13" s="6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D12" sqref="D12"/>
    </sheetView>
  </sheetViews>
  <sheetFormatPr defaultRowHeight="16.5"/>
  <cols>
    <col min="1" max="1" width="6.25" bestFit="1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25</v>
      </c>
      <c r="B2" s="3" t="s">
        <v>26</v>
      </c>
      <c r="C2" s="3" t="s">
        <v>27</v>
      </c>
      <c r="D2">
        <v>3</v>
      </c>
      <c r="E2">
        <v>45</v>
      </c>
      <c r="F2" s="3" t="s">
        <v>20</v>
      </c>
      <c r="G2" s="3" t="s">
        <v>13</v>
      </c>
      <c r="H2" s="25">
        <v>33147</v>
      </c>
      <c r="I2">
        <v>850</v>
      </c>
    </row>
    <row r="3" spans="1:9">
      <c r="A3" t="s">
        <v>21</v>
      </c>
      <c r="B3" s="3" t="s">
        <v>18</v>
      </c>
      <c r="C3" s="3" t="s">
        <v>22</v>
      </c>
      <c r="D3">
        <v>3</v>
      </c>
      <c r="E3">
        <v>28</v>
      </c>
      <c r="F3" s="3" t="s">
        <v>12</v>
      </c>
      <c r="G3" s="3" t="s">
        <v>16</v>
      </c>
      <c r="H3" s="25">
        <v>32145</v>
      </c>
      <c r="I3">
        <v>420</v>
      </c>
    </row>
    <row r="4" spans="1:9">
      <c r="A4" t="s">
        <v>14</v>
      </c>
      <c r="B4" s="3" t="s">
        <v>10</v>
      </c>
      <c r="C4" s="3" t="s">
        <v>15</v>
      </c>
      <c r="D4">
        <v>2</v>
      </c>
      <c r="E4">
        <v>65</v>
      </c>
      <c r="F4" s="3" t="s">
        <v>12</v>
      </c>
      <c r="G4" s="3" t="s">
        <v>16</v>
      </c>
      <c r="H4" s="25">
        <v>35769</v>
      </c>
      <c r="I4">
        <v>1200</v>
      </c>
    </row>
    <row r="5" spans="1:9">
      <c r="A5" t="s">
        <v>30</v>
      </c>
      <c r="B5" s="3" t="s">
        <v>31</v>
      </c>
      <c r="C5" s="3" t="s">
        <v>32</v>
      </c>
      <c r="D5">
        <v>4</v>
      </c>
      <c r="E5">
        <v>12</v>
      </c>
      <c r="F5" s="3" t="s">
        <v>12</v>
      </c>
      <c r="G5" s="3" t="s">
        <v>16</v>
      </c>
      <c r="H5" s="25">
        <v>29344</v>
      </c>
      <c r="I5">
        <v>360</v>
      </c>
    </row>
    <row r="6" spans="1:9">
      <c r="A6" t="s">
        <v>9</v>
      </c>
      <c r="B6" s="3" t="s">
        <v>10</v>
      </c>
      <c r="C6" s="3" t="s">
        <v>11</v>
      </c>
      <c r="D6">
        <v>4</v>
      </c>
      <c r="E6">
        <v>36</v>
      </c>
      <c r="F6" s="3" t="s">
        <v>12</v>
      </c>
      <c r="G6" s="3" t="s">
        <v>13</v>
      </c>
      <c r="H6" s="25">
        <v>34735</v>
      </c>
      <c r="I6">
        <v>420</v>
      </c>
    </row>
    <row r="7" spans="1:9">
      <c r="A7" t="s">
        <v>17</v>
      </c>
      <c r="B7" s="3" t="s">
        <v>18</v>
      </c>
      <c r="C7" s="3" t="s">
        <v>19</v>
      </c>
      <c r="D7">
        <v>4</v>
      </c>
      <c r="E7">
        <v>18</v>
      </c>
      <c r="F7" s="3" t="s">
        <v>20</v>
      </c>
      <c r="G7" s="3" t="s">
        <v>16</v>
      </c>
      <c r="H7" s="25">
        <v>33917</v>
      </c>
      <c r="I7">
        <v>380</v>
      </c>
    </row>
    <row r="8" spans="1:9">
      <c r="A8" t="s">
        <v>28</v>
      </c>
      <c r="B8" s="3" t="s">
        <v>26</v>
      </c>
      <c r="C8" s="3" t="s">
        <v>29</v>
      </c>
      <c r="D8">
        <v>3</v>
      </c>
      <c r="E8">
        <v>55</v>
      </c>
      <c r="F8" s="3" t="s">
        <v>20</v>
      </c>
      <c r="G8" s="3" t="s">
        <v>13</v>
      </c>
      <c r="H8" s="25">
        <v>35437</v>
      </c>
      <c r="I8">
        <v>820</v>
      </c>
    </row>
    <row r="9" spans="1:9">
      <c r="A9" t="s">
        <v>23</v>
      </c>
      <c r="B9" s="3" t="s">
        <v>18</v>
      </c>
      <c r="C9" s="3" t="s">
        <v>24</v>
      </c>
      <c r="D9">
        <v>1</v>
      </c>
      <c r="E9">
        <v>38</v>
      </c>
      <c r="F9" s="3" t="s">
        <v>20</v>
      </c>
      <c r="G9" s="3" t="s">
        <v>13</v>
      </c>
      <c r="H9" s="25">
        <v>30899</v>
      </c>
      <c r="I9">
        <v>600</v>
      </c>
    </row>
    <row r="11" spans="1:9">
      <c r="A11" s="5"/>
    </row>
    <row r="12" spans="1:9">
      <c r="A12" s="7"/>
      <c r="B12" s="7"/>
      <c r="C12" s="7"/>
    </row>
    <row r="13" spans="1:9">
      <c r="B13" s="6"/>
      <c r="C13" s="6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opLeftCell="A10" workbookViewId="0">
      <selection activeCell="A16" sqref="A16:IV16"/>
    </sheetView>
  </sheetViews>
  <sheetFormatPr defaultRowHeight="16.5"/>
  <cols>
    <col min="1" max="1" width="7.5" bestFit="1" customWidth="1"/>
    <col min="2" max="2" width="5.5" bestFit="1" customWidth="1"/>
    <col min="3" max="3" width="5.625" customWidth="1"/>
    <col min="4" max="4" width="8.375" bestFit="1" customWidth="1"/>
    <col min="5" max="5" width="8.5" bestFit="1" customWidth="1"/>
    <col min="6" max="6" width="8.5" customWidth="1"/>
    <col min="7" max="7" width="10.25" bestFit="1" customWidth="1"/>
    <col min="8" max="8" width="6.25" bestFit="1" customWidth="1"/>
    <col min="9" max="9" width="8" bestFit="1" customWidth="1"/>
  </cols>
  <sheetData>
    <row r="1" spans="1:9" ht="17.25" thickBot="1">
      <c r="A1" s="16" t="s">
        <v>38</v>
      </c>
      <c r="B1" s="16" t="s">
        <v>39</v>
      </c>
      <c r="C1" s="16" t="s">
        <v>40</v>
      </c>
      <c r="D1" s="16" t="s">
        <v>41</v>
      </c>
      <c r="E1" s="9" t="s">
        <v>42</v>
      </c>
      <c r="F1" s="9" t="s">
        <v>58</v>
      </c>
      <c r="G1" s="9" t="s">
        <v>73</v>
      </c>
      <c r="H1" s="9" t="s">
        <v>59</v>
      </c>
      <c r="I1" s="9" t="s">
        <v>60</v>
      </c>
    </row>
    <row r="2" spans="1:9">
      <c r="A2" s="10" t="s">
        <v>61</v>
      </c>
      <c r="B2" s="10" t="s">
        <v>51</v>
      </c>
      <c r="C2" s="11" t="s">
        <v>53</v>
      </c>
      <c r="D2" s="11" t="s">
        <v>49</v>
      </c>
      <c r="E2" s="12">
        <v>26370</v>
      </c>
      <c r="F2" s="8">
        <v>4</v>
      </c>
      <c r="G2" s="8" t="s">
        <v>74</v>
      </c>
      <c r="H2" s="8">
        <f t="shared" ref="H2:H13" ca="1" si="0">YEAR(TODAY())-YEAR(E2)</f>
        <v>38</v>
      </c>
      <c r="I2" s="13">
        <f t="shared" ref="I2:I13" ca="1" si="1">IF(D2="主任",40000,30000)+F2*5000+H2*50</f>
        <v>61900</v>
      </c>
    </row>
    <row r="3" spans="1:9">
      <c r="A3" s="10" t="s">
        <v>63</v>
      </c>
      <c r="B3" s="10" t="s">
        <v>51</v>
      </c>
      <c r="C3" s="11" t="s">
        <v>53</v>
      </c>
      <c r="D3" s="11" t="s">
        <v>46</v>
      </c>
      <c r="E3" s="12">
        <v>25000</v>
      </c>
      <c r="F3" s="8">
        <v>3</v>
      </c>
      <c r="G3" s="18" t="s">
        <v>79</v>
      </c>
      <c r="H3" s="8">
        <f t="shared" ca="1" si="0"/>
        <v>42</v>
      </c>
      <c r="I3" s="13">
        <f t="shared" ca="1" si="1"/>
        <v>47100</v>
      </c>
    </row>
    <row r="4" spans="1:9">
      <c r="A4" s="10" t="s">
        <v>64</v>
      </c>
      <c r="B4" s="10" t="s">
        <v>44</v>
      </c>
      <c r="C4" s="11" t="s">
        <v>45</v>
      </c>
      <c r="D4" s="11" t="s">
        <v>49</v>
      </c>
      <c r="E4" s="12">
        <v>21077</v>
      </c>
      <c r="F4" s="8">
        <v>4</v>
      </c>
      <c r="G4" s="18" t="s">
        <v>80</v>
      </c>
      <c r="H4" s="8">
        <f t="shared" ca="1" si="0"/>
        <v>53</v>
      </c>
      <c r="I4" s="13">
        <f t="shared" ca="1" si="1"/>
        <v>62650</v>
      </c>
    </row>
    <row r="5" spans="1:9">
      <c r="A5" s="10" t="s">
        <v>69</v>
      </c>
      <c r="B5" s="10" t="s">
        <v>70</v>
      </c>
      <c r="C5" s="11" t="s">
        <v>45</v>
      </c>
      <c r="D5" s="11" t="s">
        <v>46</v>
      </c>
      <c r="E5" s="12">
        <v>24181</v>
      </c>
      <c r="F5" s="8">
        <v>5</v>
      </c>
      <c r="G5" s="18" t="s">
        <v>75</v>
      </c>
      <c r="H5" s="8">
        <f t="shared" ca="1" si="0"/>
        <v>44</v>
      </c>
      <c r="I5" s="13">
        <f t="shared" ca="1" si="1"/>
        <v>57200</v>
      </c>
    </row>
    <row r="6" spans="1:9">
      <c r="A6" s="10" t="s">
        <v>43</v>
      </c>
      <c r="B6" s="10" t="s">
        <v>44</v>
      </c>
      <c r="C6" s="11" t="s">
        <v>45</v>
      </c>
      <c r="D6" s="11" t="s">
        <v>46</v>
      </c>
      <c r="E6" s="12">
        <v>26533</v>
      </c>
      <c r="F6" s="8">
        <v>4</v>
      </c>
      <c r="G6" s="18" t="s">
        <v>81</v>
      </c>
      <c r="H6" s="8">
        <f t="shared" ca="1" si="0"/>
        <v>38</v>
      </c>
      <c r="I6" s="13">
        <f t="shared" ca="1" si="1"/>
        <v>51900</v>
      </c>
    </row>
    <row r="7" spans="1:9">
      <c r="A7" s="10" t="s">
        <v>47</v>
      </c>
      <c r="B7" s="10" t="s">
        <v>44</v>
      </c>
      <c r="C7" s="11" t="s">
        <v>45</v>
      </c>
      <c r="D7" s="11" t="s">
        <v>46</v>
      </c>
      <c r="E7" s="12">
        <v>24696</v>
      </c>
      <c r="F7" s="8">
        <v>3</v>
      </c>
      <c r="G7" s="18" t="s">
        <v>76</v>
      </c>
      <c r="H7" s="8">
        <f t="shared" ca="1" si="0"/>
        <v>43</v>
      </c>
      <c r="I7" s="13">
        <f t="shared" ca="1" si="1"/>
        <v>47150</v>
      </c>
    </row>
    <row r="8" spans="1:9">
      <c r="A8" s="10" t="s">
        <v>55</v>
      </c>
      <c r="B8" s="10" t="s">
        <v>51</v>
      </c>
      <c r="C8" s="11" t="s">
        <v>52</v>
      </c>
      <c r="D8" s="11" t="s">
        <v>49</v>
      </c>
      <c r="E8" s="12">
        <v>23715</v>
      </c>
      <c r="F8" s="8">
        <v>3</v>
      </c>
      <c r="G8" s="18" t="s">
        <v>77</v>
      </c>
      <c r="H8" s="8">
        <f t="shared" ca="1" si="0"/>
        <v>46</v>
      </c>
      <c r="I8" s="13">
        <f t="shared" ca="1" si="1"/>
        <v>57300</v>
      </c>
    </row>
    <row r="9" spans="1:9">
      <c r="A9" s="10" t="s">
        <v>50</v>
      </c>
      <c r="B9" s="10" t="s">
        <v>51</v>
      </c>
      <c r="C9" s="11" t="s">
        <v>52</v>
      </c>
      <c r="D9" s="11" t="s">
        <v>56</v>
      </c>
      <c r="E9" s="12">
        <v>22986</v>
      </c>
      <c r="F9" s="8">
        <v>2</v>
      </c>
      <c r="G9" s="18" t="s">
        <v>78</v>
      </c>
      <c r="H9" s="8">
        <f t="shared" ca="1" si="0"/>
        <v>48</v>
      </c>
      <c r="I9" s="13">
        <f t="shared" ca="1" si="1"/>
        <v>42400</v>
      </c>
    </row>
    <row r="10" spans="1:9">
      <c r="A10" s="10" t="s">
        <v>48</v>
      </c>
      <c r="B10" s="10" t="s">
        <v>44</v>
      </c>
      <c r="C10" s="11" t="s">
        <v>45</v>
      </c>
      <c r="D10" s="11" t="s">
        <v>46</v>
      </c>
      <c r="E10" s="12">
        <v>26744</v>
      </c>
      <c r="F10" s="8">
        <v>4</v>
      </c>
      <c r="G10" s="18" t="s">
        <v>82</v>
      </c>
      <c r="H10" s="8">
        <f t="shared" ca="1" si="0"/>
        <v>37</v>
      </c>
      <c r="I10" s="13">
        <f t="shared" ca="1" si="1"/>
        <v>51850</v>
      </c>
    </row>
    <row r="11" spans="1:9">
      <c r="A11" s="10" t="s">
        <v>54</v>
      </c>
      <c r="B11" s="10" t="s">
        <v>51</v>
      </c>
      <c r="C11" s="11" t="s">
        <v>53</v>
      </c>
      <c r="D11" s="11" t="s">
        <v>46</v>
      </c>
      <c r="E11" s="12">
        <v>20401</v>
      </c>
      <c r="F11" s="8">
        <v>4</v>
      </c>
      <c r="G11" s="14" t="s">
        <v>83</v>
      </c>
      <c r="H11" s="8">
        <f t="shared" ca="1" si="0"/>
        <v>55</v>
      </c>
      <c r="I11" s="13">
        <f t="shared" ca="1" si="1"/>
        <v>52750</v>
      </c>
    </row>
    <row r="12" spans="1:9">
      <c r="A12" s="10" t="s">
        <v>66</v>
      </c>
      <c r="B12" s="10" t="s">
        <v>67</v>
      </c>
      <c r="C12" s="11" t="s">
        <v>68</v>
      </c>
      <c r="D12" s="11" t="s">
        <v>46</v>
      </c>
      <c r="E12" s="12">
        <v>26279</v>
      </c>
      <c r="F12" s="8">
        <v>4</v>
      </c>
      <c r="G12" s="14" t="s">
        <v>84</v>
      </c>
      <c r="H12" s="8">
        <f t="shared" ca="1" si="0"/>
        <v>39</v>
      </c>
      <c r="I12" s="13">
        <f t="shared" ca="1" si="1"/>
        <v>51950</v>
      </c>
    </row>
    <row r="13" spans="1:9">
      <c r="A13" s="10" t="s">
        <v>71</v>
      </c>
      <c r="B13" s="10" t="s">
        <v>70</v>
      </c>
      <c r="C13" s="11" t="s">
        <v>68</v>
      </c>
      <c r="D13" s="11" t="s">
        <v>72</v>
      </c>
      <c r="E13" s="12">
        <v>27435</v>
      </c>
      <c r="F13" s="8">
        <v>4</v>
      </c>
      <c r="G13" s="14" t="s">
        <v>85</v>
      </c>
      <c r="H13" s="8">
        <f t="shared" ca="1" si="0"/>
        <v>35</v>
      </c>
      <c r="I13" s="13">
        <f t="shared" ca="1" si="1"/>
        <v>51750</v>
      </c>
    </row>
    <row r="16" spans="1:9">
      <c r="A16" s="17"/>
    </row>
    <row r="17" spans="1:1" ht="17.25" thickBot="1">
      <c r="A17" s="16" t="s">
        <v>38</v>
      </c>
    </row>
    <row r="18" spans="1:1">
      <c r="A18" s="19" t="s">
        <v>86</v>
      </c>
    </row>
    <row r="19" spans="1:1">
      <c r="A19" s="19" t="s">
        <v>87</v>
      </c>
    </row>
    <row r="20" spans="1:1">
      <c r="A20" s="19" t="s">
        <v>88</v>
      </c>
    </row>
    <row r="21" spans="1:1">
      <c r="A21" s="19" t="s">
        <v>89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5" sqref="D5"/>
    </sheetView>
  </sheetViews>
  <sheetFormatPr defaultRowHeight="16.5"/>
  <cols>
    <col min="1" max="1" width="7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25</v>
      </c>
      <c r="B2" s="3" t="s">
        <v>26</v>
      </c>
      <c r="C2" s="3" t="s">
        <v>27</v>
      </c>
      <c r="D2">
        <v>3</v>
      </c>
      <c r="E2">
        <v>45</v>
      </c>
      <c r="F2" s="3" t="s">
        <v>20</v>
      </c>
      <c r="G2" s="3" t="s">
        <v>13</v>
      </c>
      <c r="H2" s="25">
        <v>33147</v>
      </c>
      <c r="I2">
        <v>850</v>
      </c>
    </row>
    <row r="3" spans="1:9">
      <c r="A3" t="s">
        <v>21</v>
      </c>
      <c r="B3" s="3" t="s">
        <v>18</v>
      </c>
      <c r="C3" s="3" t="s">
        <v>22</v>
      </c>
      <c r="D3">
        <v>3</v>
      </c>
      <c r="E3">
        <v>28</v>
      </c>
      <c r="F3" s="3" t="s">
        <v>12</v>
      </c>
      <c r="G3" s="3" t="s">
        <v>16</v>
      </c>
      <c r="H3" s="25">
        <v>32145</v>
      </c>
      <c r="I3">
        <v>420</v>
      </c>
    </row>
    <row r="4" spans="1:9">
      <c r="A4" t="s">
        <v>14</v>
      </c>
      <c r="B4" s="3" t="s">
        <v>10</v>
      </c>
      <c r="C4" s="3" t="s">
        <v>15</v>
      </c>
      <c r="D4">
        <v>2</v>
      </c>
      <c r="E4">
        <v>65</v>
      </c>
      <c r="F4" s="3" t="s">
        <v>12</v>
      </c>
      <c r="G4" s="3" t="s">
        <v>16</v>
      </c>
      <c r="H4" s="25">
        <v>35769</v>
      </c>
      <c r="I4">
        <v>1200</v>
      </c>
    </row>
    <row r="5" spans="1:9">
      <c r="A5" t="s">
        <v>30</v>
      </c>
      <c r="B5" s="3" t="s">
        <v>31</v>
      </c>
      <c r="C5" s="3" t="s">
        <v>32</v>
      </c>
      <c r="D5">
        <v>4</v>
      </c>
      <c r="E5">
        <v>12</v>
      </c>
      <c r="F5" s="3" t="s">
        <v>12</v>
      </c>
      <c r="G5" s="3" t="s">
        <v>16</v>
      </c>
      <c r="H5" s="25">
        <v>29344</v>
      </c>
      <c r="I5">
        <v>360</v>
      </c>
    </row>
    <row r="6" spans="1:9">
      <c r="A6" t="s">
        <v>9</v>
      </c>
      <c r="B6" s="3" t="s">
        <v>10</v>
      </c>
      <c r="C6" s="3" t="s">
        <v>11</v>
      </c>
      <c r="D6">
        <v>4</v>
      </c>
      <c r="E6">
        <v>36</v>
      </c>
      <c r="F6" s="3" t="s">
        <v>12</v>
      </c>
      <c r="G6" s="3" t="s">
        <v>13</v>
      </c>
      <c r="H6" s="25">
        <v>34735</v>
      </c>
      <c r="I6">
        <v>420</v>
      </c>
    </row>
    <row r="7" spans="1:9">
      <c r="A7" t="s">
        <v>17</v>
      </c>
      <c r="B7" s="3" t="s">
        <v>18</v>
      </c>
      <c r="C7" s="3" t="s">
        <v>19</v>
      </c>
      <c r="D7">
        <v>4</v>
      </c>
      <c r="E7">
        <v>18</v>
      </c>
      <c r="F7" s="3" t="s">
        <v>20</v>
      </c>
      <c r="G7" s="3" t="s">
        <v>16</v>
      </c>
      <c r="H7" s="25">
        <v>33917</v>
      </c>
      <c r="I7">
        <v>380</v>
      </c>
    </row>
    <row r="8" spans="1:9">
      <c r="A8" t="s">
        <v>28</v>
      </c>
      <c r="B8" s="3" t="s">
        <v>26</v>
      </c>
      <c r="C8" s="3" t="s">
        <v>29</v>
      </c>
      <c r="D8">
        <v>3</v>
      </c>
      <c r="E8">
        <v>55</v>
      </c>
      <c r="F8" s="3" t="s">
        <v>20</v>
      </c>
      <c r="G8" s="3" t="s">
        <v>13</v>
      </c>
      <c r="H8" s="25">
        <v>35437</v>
      </c>
      <c r="I8">
        <v>820</v>
      </c>
    </row>
    <row r="9" spans="1:9">
      <c r="A9" t="s">
        <v>23</v>
      </c>
      <c r="B9" s="3" t="s">
        <v>18</v>
      </c>
      <c r="C9" s="3" t="s">
        <v>24</v>
      </c>
      <c r="D9">
        <v>1</v>
      </c>
      <c r="E9">
        <v>38</v>
      </c>
      <c r="F9" s="3" t="s">
        <v>20</v>
      </c>
      <c r="G9" s="3" t="s">
        <v>13</v>
      </c>
      <c r="H9" s="25">
        <v>30899</v>
      </c>
      <c r="I9">
        <v>600</v>
      </c>
    </row>
    <row r="11" spans="1:9">
      <c r="A11" s="5"/>
    </row>
    <row r="12" spans="1:9">
      <c r="A12" s="1"/>
      <c r="B12" s="7"/>
    </row>
    <row r="13" spans="1:9">
      <c r="B13" s="6"/>
    </row>
    <row r="14" spans="1:9">
      <c r="B14" s="6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G10" sqref="G10"/>
    </sheetView>
  </sheetViews>
  <sheetFormatPr defaultRowHeight="16.5"/>
  <cols>
    <col min="1" max="1" width="8.2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 ht="14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30</v>
      </c>
      <c r="B2" s="3" t="s">
        <v>31</v>
      </c>
      <c r="C2" s="3" t="s">
        <v>32</v>
      </c>
      <c r="D2">
        <v>4</v>
      </c>
      <c r="E2">
        <v>12</v>
      </c>
      <c r="F2" s="3" t="s">
        <v>12</v>
      </c>
      <c r="G2" s="3" t="s">
        <v>16</v>
      </c>
      <c r="H2" s="25">
        <v>29344</v>
      </c>
      <c r="I2">
        <v>360</v>
      </c>
    </row>
    <row r="3" spans="1:9">
      <c r="A3" t="s">
        <v>17</v>
      </c>
      <c r="B3" s="3" t="s">
        <v>18</v>
      </c>
      <c r="C3" s="3" t="s">
        <v>19</v>
      </c>
      <c r="D3">
        <v>4</v>
      </c>
      <c r="E3">
        <v>18</v>
      </c>
      <c r="F3" s="3" t="s">
        <v>20</v>
      </c>
      <c r="G3" s="3" t="s">
        <v>16</v>
      </c>
      <c r="H3" s="25">
        <v>33917</v>
      </c>
      <c r="I3">
        <v>380</v>
      </c>
    </row>
    <row r="4" spans="1:9">
      <c r="A4" t="s">
        <v>21</v>
      </c>
      <c r="B4" s="3" t="s">
        <v>18</v>
      </c>
      <c r="C4" s="3" t="s">
        <v>22</v>
      </c>
      <c r="D4">
        <v>3</v>
      </c>
      <c r="E4">
        <v>28</v>
      </c>
      <c r="F4" s="3" t="s">
        <v>12</v>
      </c>
      <c r="G4" s="3" t="s">
        <v>16</v>
      </c>
      <c r="H4" s="25">
        <v>32145</v>
      </c>
      <c r="I4">
        <v>420</v>
      </c>
    </row>
    <row r="5" spans="1:9">
      <c r="A5" t="s">
        <v>9</v>
      </c>
      <c r="B5" s="3" t="s">
        <v>10</v>
      </c>
      <c r="C5" s="3" t="s">
        <v>11</v>
      </c>
      <c r="D5">
        <v>4</v>
      </c>
      <c r="E5">
        <v>36</v>
      </c>
      <c r="F5" s="3" t="s">
        <v>12</v>
      </c>
      <c r="G5" s="3" t="s">
        <v>13</v>
      </c>
      <c r="H5" s="25">
        <v>34735</v>
      </c>
      <c r="I5">
        <v>420</v>
      </c>
    </row>
    <row r="6" spans="1:9" ht="18.75" customHeight="1">
      <c r="A6" t="s">
        <v>23</v>
      </c>
      <c r="B6" s="3" t="s">
        <v>18</v>
      </c>
      <c r="C6" s="3" t="s">
        <v>24</v>
      </c>
      <c r="D6">
        <v>1</v>
      </c>
      <c r="E6">
        <v>38</v>
      </c>
      <c r="F6" s="3" t="s">
        <v>20</v>
      </c>
      <c r="G6" s="3" t="s">
        <v>13</v>
      </c>
      <c r="H6" s="25">
        <v>30899</v>
      </c>
      <c r="I6">
        <v>600</v>
      </c>
    </row>
    <row r="7" spans="1:9">
      <c r="A7" t="s">
        <v>28</v>
      </c>
      <c r="B7" s="3" t="s">
        <v>26</v>
      </c>
      <c r="C7" s="3" t="s">
        <v>29</v>
      </c>
      <c r="D7">
        <v>3</v>
      </c>
      <c r="E7">
        <v>55</v>
      </c>
      <c r="F7" s="3" t="s">
        <v>20</v>
      </c>
      <c r="G7" s="3" t="s">
        <v>13</v>
      </c>
      <c r="H7" s="25">
        <v>35437</v>
      </c>
      <c r="I7">
        <v>820</v>
      </c>
    </row>
    <row r="8" spans="1:9">
      <c r="A8" t="s">
        <v>25</v>
      </c>
      <c r="B8" s="3" t="s">
        <v>26</v>
      </c>
      <c r="C8" s="3" t="s">
        <v>27</v>
      </c>
      <c r="D8">
        <v>3</v>
      </c>
      <c r="E8">
        <v>45</v>
      </c>
      <c r="F8" s="3" t="s">
        <v>20</v>
      </c>
      <c r="G8" s="3" t="s">
        <v>13</v>
      </c>
      <c r="H8" s="25">
        <v>33147</v>
      </c>
      <c r="I8">
        <v>850</v>
      </c>
    </row>
    <row r="9" spans="1:9">
      <c r="A9" t="s">
        <v>14</v>
      </c>
      <c r="B9" s="3" t="s">
        <v>10</v>
      </c>
      <c r="C9" s="3" t="s">
        <v>15</v>
      </c>
      <c r="D9">
        <v>2</v>
      </c>
      <c r="E9">
        <v>65</v>
      </c>
      <c r="F9" s="3" t="s">
        <v>12</v>
      </c>
      <c r="G9" s="3" t="s">
        <v>16</v>
      </c>
      <c r="H9" s="25">
        <v>35769</v>
      </c>
      <c r="I9">
        <v>1200</v>
      </c>
    </row>
    <row r="11" spans="1:9">
      <c r="A11" s="5"/>
    </row>
    <row r="12" spans="1:9">
      <c r="A12" s="7" t="s">
        <v>33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topLeftCell="A3" workbookViewId="0">
      <selection activeCell="D16" sqref="D16"/>
    </sheetView>
  </sheetViews>
  <sheetFormatPr defaultRowHeight="16.5"/>
  <cols>
    <col min="1" max="1" width="7.7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30</v>
      </c>
      <c r="B2" s="3" t="s">
        <v>31</v>
      </c>
      <c r="C2" s="3" t="s">
        <v>32</v>
      </c>
      <c r="D2">
        <v>4</v>
      </c>
      <c r="E2">
        <v>12</v>
      </c>
      <c r="F2" s="3" t="s">
        <v>12</v>
      </c>
      <c r="G2" s="3" t="s">
        <v>16</v>
      </c>
      <c r="H2" s="4">
        <v>29344</v>
      </c>
      <c r="I2">
        <v>360</v>
      </c>
    </row>
    <row r="3" spans="1:9">
      <c r="A3" t="s">
        <v>17</v>
      </c>
      <c r="B3" s="3" t="s">
        <v>18</v>
      </c>
      <c r="C3" s="3" t="s">
        <v>19</v>
      </c>
      <c r="D3">
        <v>4</v>
      </c>
      <c r="E3">
        <v>18</v>
      </c>
      <c r="F3" s="3" t="s">
        <v>20</v>
      </c>
      <c r="G3" s="3" t="s">
        <v>16</v>
      </c>
      <c r="H3" s="4">
        <v>33917</v>
      </c>
      <c r="I3">
        <v>380</v>
      </c>
    </row>
    <row r="4" spans="1:9">
      <c r="A4" t="s">
        <v>21</v>
      </c>
      <c r="B4" s="3" t="s">
        <v>18</v>
      </c>
      <c r="C4" s="3" t="s">
        <v>22</v>
      </c>
      <c r="D4">
        <v>3</v>
      </c>
      <c r="E4">
        <v>28</v>
      </c>
      <c r="F4" s="3" t="s">
        <v>12</v>
      </c>
      <c r="G4" s="3" t="s">
        <v>16</v>
      </c>
      <c r="H4" s="4">
        <v>32145</v>
      </c>
      <c r="I4">
        <v>420</v>
      </c>
    </row>
    <row r="5" spans="1:9">
      <c r="A5" t="s">
        <v>9</v>
      </c>
      <c r="B5" s="3" t="s">
        <v>10</v>
      </c>
      <c r="C5" s="3" t="s">
        <v>11</v>
      </c>
      <c r="D5">
        <v>4</v>
      </c>
      <c r="E5">
        <v>36</v>
      </c>
      <c r="F5" s="3" t="s">
        <v>12</v>
      </c>
      <c r="G5" s="3" t="s">
        <v>13</v>
      </c>
      <c r="H5" s="4">
        <v>34735</v>
      </c>
      <c r="I5">
        <v>420</v>
      </c>
    </row>
    <row r="6" spans="1:9">
      <c r="A6" t="s">
        <v>23</v>
      </c>
      <c r="B6" s="3" t="s">
        <v>18</v>
      </c>
      <c r="C6" s="3" t="s">
        <v>24</v>
      </c>
      <c r="D6">
        <v>1</v>
      </c>
      <c r="E6">
        <v>38</v>
      </c>
      <c r="F6" s="3" t="s">
        <v>20</v>
      </c>
      <c r="G6" s="3" t="s">
        <v>13</v>
      </c>
      <c r="H6" s="4">
        <v>30899</v>
      </c>
      <c r="I6">
        <v>600</v>
      </c>
    </row>
    <row r="7" spans="1:9">
      <c r="A7" t="s">
        <v>28</v>
      </c>
      <c r="B7" s="3" t="s">
        <v>26</v>
      </c>
      <c r="C7" s="3" t="s">
        <v>29</v>
      </c>
      <c r="D7">
        <v>3</v>
      </c>
      <c r="E7">
        <v>55</v>
      </c>
      <c r="F7" s="3" t="s">
        <v>20</v>
      </c>
      <c r="G7" s="3" t="s">
        <v>13</v>
      </c>
      <c r="H7" s="4">
        <v>35437</v>
      </c>
      <c r="I7">
        <v>820</v>
      </c>
    </row>
    <row r="8" spans="1:9">
      <c r="A8" t="s">
        <v>25</v>
      </c>
      <c r="B8" s="3" t="s">
        <v>26</v>
      </c>
      <c r="C8" s="3" t="s">
        <v>27</v>
      </c>
      <c r="D8">
        <v>3</v>
      </c>
      <c r="E8">
        <v>45</v>
      </c>
      <c r="F8" s="3" t="s">
        <v>20</v>
      </c>
      <c r="G8" s="3" t="s">
        <v>13</v>
      </c>
      <c r="H8" s="4">
        <v>33147</v>
      </c>
      <c r="I8">
        <v>850</v>
      </c>
    </row>
    <row r="9" spans="1:9">
      <c r="A9" t="s">
        <v>14</v>
      </c>
      <c r="B9" s="3" t="s">
        <v>10</v>
      </c>
      <c r="C9" s="3" t="s">
        <v>15</v>
      </c>
      <c r="D9">
        <v>2</v>
      </c>
      <c r="E9">
        <v>65</v>
      </c>
      <c r="F9" s="3" t="s">
        <v>12</v>
      </c>
      <c r="G9" s="3" t="s">
        <v>16</v>
      </c>
      <c r="H9" s="4">
        <v>35769</v>
      </c>
      <c r="I9">
        <v>1200</v>
      </c>
    </row>
    <row r="11" spans="1:9">
      <c r="A11" s="5"/>
    </row>
    <row r="12" spans="1:9">
      <c r="A12" s="7" t="s">
        <v>34</v>
      </c>
    </row>
    <row r="13" spans="1:9">
      <c r="B13" t="s">
        <v>146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3" sqref="A13"/>
    </sheetView>
  </sheetViews>
  <sheetFormatPr defaultRowHeight="16.5"/>
  <cols>
    <col min="1" max="1" width="7.75" customWidth="1"/>
    <col min="2" max="2" width="7.5" bestFit="1" customWidth="1"/>
    <col min="3" max="3" width="9.5" bestFit="1" customWidth="1"/>
    <col min="4" max="6" width="6.25" bestFit="1" customWidth="1"/>
    <col min="7" max="7" width="9.5" bestFit="1" customWidth="1"/>
    <col min="8" max="8" width="10.5" bestFit="1" customWidth="1"/>
    <col min="9" max="9" width="9.75" bestFit="1" customWidth="1"/>
  </cols>
  <sheetData>
    <row r="1" spans="1: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>
      <c r="A2" t="s">
        <v>30</v>
      </c>
      <c r="B2" s="3" t="s">
        <v>31</v>
      </c>
      <c r="C2" s="3" t="s">
        <v>32</v>
      </c>
      <c r="D2">
        <v>4</v>
      </c>
      <c r="E2">
        <v>12</v>
      </c>
      <c r="F2" s="3" t="s">
        <v>12</v>
      </c>
      <c r="G2" s="3" t="s">
        <v>16</v>
      </c>
      <c r="H2" s="25">
        <v>29344</v>
      </c>
      <c r="I2">
        <v>360</v>
      </c>
    </row>
    <row r="3" spans="1:9">
      <c r="A3" t="s">
        <v>17</v>
      </c>
      <c r="B3" s="3" t="s">
        <v>18</v>
      </c>
      <c r="C3" s="3" t="s">
        <v>19</v>
      </c>
      <c r="D3">
        <v>4</v>
      </c>
      <c r="E3">
        <v>18</v>
      </c>
      <c r="F3" s="3" t="s">
        <v>20</v>
      </c>
      <c r="G3" s="3" t="s">
        <v>16</v>
      </c>
      <c r="H3" s="25">
        <v>33917</v>
      </c>
      <c r="I3">
        <v>380</v>
      </c>
    </row>
    <row r="4" spans="1:9">
      <c r="A4" t="s">
        <v>21</v>
      </c>
      <c r="B4" s="3" t="s">
        <v>18</v>
      </c>
      <c r="C4" s="3" t="s">
        <v>22</v>
      </c>
      <c r="D4">
        <v>3</v>
      </c>
      <c r="E4">
        <v>28</v>
      </c>
      <c r="F4" s="3" t="s">
        <v>12</v>
      </c>
      <c r="G4" s="3" t="s">
        <v>16</v>
      </c>
      <c r="H4" s="25">
        <v>32145</v>
      </c>
      <c r="I4">
        <v>420</v>
      </c>
    </row>
    <row r="5" spans="1:9">
      <c r="A5" t="s">
        <v>9</v>
      </c>
      <c r="B5" s="3" t="s">
        <v>10</v>
      </c>
      <c r="C5" s="3" t="s">
        <v>11</v>
      </c>
      <c r="D5">
        <v>4</v>
      </c>
      <c r="E5">
        <v>36</v>
      </c>
      <c r="F5" s="3" t="s">
        <v>12</v>
      </c>
      <c r="G5" s="3" t="s">
        <v>13</v>
      </c>
      <c r="H5" s="25">
        <v>34735</v>
      </c>
      <c r="I5">
        <v>420</v>
      </c>
    </row>
    <row r="6" spans="1:9">
      <c r="A6" t="s">
        <v>23</v>
      </c>
      <c r="B6" s="3" t="s">
        <v>18</v>
      </c>
      <c r="C6" s="3" t="s">
        <v>24</v>
      </c>
      <c r="D6">
        <v>1</v>
      </c>
      <c r="E6">
        <v>38</v>
      </c>
      <c r="F6" s="3" t="s">
        <v>20</v>
      </c>
      <c r="G6" s="3" t="s">
        <v>13</v>
      </c>
      <c r="H6" s="25">
        <v>30899</v>
      </c>
      <c r="I6">
        <v>600</v>
      </c>
    </row>
    <row r="7" spans="1:9">
      <c r="A7" t="s">
        <v>28</v>
      </c>
      <c r="B7" s="3" t="s">
        <v>26</v>
      </c>
      <c r="C7" s="3" t="s">
        <v>29</v>
      </c>
      <c r="D7">
        <v>3</v>
      </c>
      <c r="E7">
        <v>55</v>
      </c>
      <c r="F7" s="3" t="s">
        <v>20</v>
      </c>
      <c r="G7" s="3" t="s">
        <v>13</v>
      </c>
      <c r="H7" s="25">
        <v>35437</v>
      </c>
      <c r="I7">
        <v>820</v>
      </c>
    </row>
    <row r="8" spans="1:9">
      <c r="A8" t="s">
        <v>25</v>
      </c>
      <c r="B8" s="3" t="s">
        <v>26</v>
      </c>
      <c r="C8" s="3" t="s">
        <v>27</v>
      </c>
      <c r="D8">
        <v>3</v>
      </c>
      <c r="E8">
        <v>45</v>
      </c>
      <c r="F8" s="3" t="s">
        <v>20</v>
      </c>
      <c r="G8" s="3" t="s">
        <v>13</v>
      </c>
      <c r="H8" s="25">
        <v>33147</v>
      </c>
      <c r="I8">
        <v>850</v>
      </c>
    </row>
    <row r="9" spans="1:9">
      <c r="A9" t="s">
        <v>14</v>
      </c>
      <c r="B9" s="3" t="s">
        <v>10</v>
      </c>
      <c r="C9" s="3" t="s">
        <v>15</v>
      </c>
      <c r="D9">
        <v>2</v>
      </c>
      <c r="E9">
        <v>65</v>
      </c>
      <c r="F9" s="3" t="s">
        <v>12</v>
      </c>
      <c r="G9" s="3" t="s">
        <v>16</v>
      </c>
      <c r="H9" s="25">
        <v>35769</v>
      </c>
      <c r="I9">
        <v>1200</v>
      </c>
    </row>
    <row r="11" spans="1:9">
      <c r="A11" s="5"/>
    </row>
    <row r="12" spans="1:9">
      <c r="A12" s="7" t="s">
        <v>35</v>
      </c>
    </row>
    <row r="13" spans="1:9">
      <c r="B13" t="s">
        <v>147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進階篩選-比較式</vt:lpstr>
      <vt:lpstr>進階篩選-日期</vt:lpstr>
      <vt:lpstr>進階篩選-且</vt:lpstr>
      <vt:lpstr>進階篩選-同列兩個相同欄名</vt:lpstr>
      <vt:lpstr>進階篩選-或</vt:lpstr>
      <vt:lpstr>進階篩選-多列多欄</vt:lpstr>
      <vt:lpstr>進階篩選-以位址組成比較式</vt:lpstr>
      <vt:lpstr>進階篩選-AND</vt:lpstr>
      <vt:lpstr>進階篩選-OR</vt:lpstr>
      <vt:lpstr>進階篩選-YEAR</vt:lpstr>
      <vt:lpstr>進階篩選-MONTH</vt:lpstr>
      <vt:lpstr>進階篩選-依月份</vt:lpstr>
      <vt:lpstr>進階篩選-滿20年</vt:lpstr>
      <vt:lpstr>進階篩選-輸出全部欄位</vt:lpstr>
      <vt:lpstr>進階篩選-輸出部份欄位</vt:lpstr>
      <vt:lpstr>進階篩選-不重複</vt:lpstr>
    </vt:vector>
  </TitlesOfParts>
  <Company>NCHU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楊世瑩</dc:creator>
  <cp:lastModifiedBy>juang</cp:lastModifiedBy>
  <dcterms:created xsi:type="dcterms:W3CDTF">1999-08-03T00:06:45Z</dcterms:created>
  <dcterms:modified xsi:type="dcterms:W3CDTF">2010-10-14T13:05:16Z</dcterms:modified>
</cp:coreProperties>
</file>