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4500" activeTab="0"/>
  </bookViews>
  <sheets>
    <sheet name="PERT-COST INPUT" sheetId="1" r:id="rId1"/>
    <sheet name="PERT-COST OUTPUT" sheetId="2" r:id="rId2"/>
  </sheets>
  <definedNames>
    <definedName name="solver_adj" localSheetId="0" hidden="1">'PERT-COST INPUT'!$O$4:$O$29</definedName>
    <definedName name="solver_adj" localSheetId="1" hidden="1">'PERT-COST OUTPUT'!$O$4:$O$30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200</definedName>
    <definedName name="solver_lhs1" localSheetId="0" hidden="1">'PERT-COST INPUT'!$Q$4:$Q$53</definedName>
    <definedName name="solver_lhs1" localSheetId="1" hidden="1">'PERT-COST OUTPUT'!$R$4:$R$53</definedName>
    <definedName name="solver_lhs2" localSheetId="0" hidden="1">'PERT-COST INPUT'!$P$4:$P$29</definedName>
    <definedName name="solver_lhs2" localSheetId="1" hidden="1">'PERT-COST OUTPUT'!$O$30</definedName>
    <definedName name="solver_lhs3" localSheetId="0" hidden="1">'PERT-COST INPUT'!$P$4:$P$29</definedName>
    <definedName name="solver_lhs4" localSheetId="0" hidden="1">'PERT-COST INPUT'!$P$4:$P$29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1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'PERT-COST INPUT'!$P$1</definedName>
    <definedName name="solver_opt" localSheetId="1" hidden="1">'PERT-COST OUTPUT'!$P$1</definedName>
    <definedName name="solver_pre" localSheetId="0" hidden="1">0.0001</definedName>
    <definedName name="solver_pre" localSheetId="1" hidden="1">0.00001</definedName>
    <definedName name="solver_rel1" localSheetId="0" hidden="1">3</definedName>
    <definedName name="solver_rel1" localSheetId="1" hidden="1">1</definedName>
    <definedName name="solver_rel2" localSheetId="0" hidden="1">1</definedName>
    <definedName name="solver_rel2" localSheetId="1" hidden="1">2</definedName>
    <definedName name="solver_rel3" localSheetId="0" hidden="1">1</definedName>
    <definedName name="solver_rel4" localSheetId="0" hidden="1">1</definedName>
    <definedName name="solver_rhs1" localSheetId="0" hidden="1">'PERT-COST INPUT'!$R$4:$R$53</definedName>
    <definedName name="solver_rhs1" localSheetId="1" hidden="1">'PERT-COST OUTPUT'!$Q$4:$Q$53</definedName>
    <definedName name="solver_rhs2" localSheetId="0" hidden="1">'PERT-COST INPUT'!$V$4:$V$29</definedName>
    <definedName name="solver_rhs2" localSheetId="1" hidden="1">1</definedName>
    <definedName name="solver_rhs3" localSheetId="0" hidden="1">'PERT-COST INPUT'!$V$4:$V$29</definedName>
    <definedName name="solver_rhs4" localSheetId="0" hidden="1">'PERT-COST INPUT'!$V$4:$V$29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testuser</author>
  </authors>
  <commentList>
    <comment ref="A55" authorId="0">
      <text>
        <r>
          <rPr>
            <b/>
            <sz val="8"/>
            <rFont val="Tahoma"/>
            <family val="2"/>
          </rPr>
          <t>Copyright 2001
John Lawrence &amp;
Barry Pasternack</t>
        </r>
      </text>
    </comment>
  </commentList>
</comments>
</file>

<file path=xl/sharedStrings.xml><?xml version="1.0" encoding="utf-8"?>
<sst xmlns="http://schemas.openxmlformats.org/spreadsheetml/2006/main" count="119" uniqueCount="86">
  <si>
    <t>Activity</t>
  </si>
  <si>
    <t>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</si>
  <si>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</si>
  <si>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</si>
  <si>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</si>
  <si>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</si>
  <si>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</si>
  <si>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</si>
  <si>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</si>
  <si>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</si>
  <si>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</si>
  <si>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</si>
  <si>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</si>
  <si>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</si>
  <si>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</si>
  <si>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</si>
  <si>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</si>
  <si>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</si>
  <si>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</si>
  <si>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</si>
  <si>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</si>
  <si>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</si>
  <si>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</si>
  <si>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</si>
  <si>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</si>
  <si>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</si>
  <si>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</si>
  <si>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</si>
  <si>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PREDECESSORS</t>
  </si>
  <si>
    <t>ES</t>
  </si>
  <si>
    <t>EF</t>
  </si>
  <si>
    <t>VSTART</t>
  </si>
  <si>
    <t>VFINISH</t>
  </si>
  <si>
    <t>Name</t>
  </si>
  <si>
    <t xml:space="preserve"> IMMEDIATE </t>
  </si>
  <si>
    <t>Marginal Cost</t>
  </si>
  <si>
    <t>WORK PACKAGE</t>
  </si>
  <si>
    <t>BUDGETED TIME</t>
  </si>
  <si>
    <t>BUDGETED COST</t>
  </si>
  <si>
    <t>CURRENT DATE =</t>
  </si>
  <si>
    <t>PERCENT COMPLETE</t>
  </si>
  <si>
    <t>COST    TO DATE</t>
  </si>
  <si>
    <t>PERT/COST ANALYSIS</t>
  </si>
  <si>
    <t>TOTAL PROJECT BUDGET</t>
  </si>
  <si>
    <t xml:space="preserve">EXPECTED COMPLETION TIME </t>
  </si>
  <si>
    <t>DATE OF ANALYSIS</t>
  </si>
  <si>
    <t>COST OF WORK TO DATE</t>
  </si>
  <si>
    <t>VALUE OF WORK TO DATE</t>
  </si>
  <si>
    <t>COST OVERRUN</t>
  </si>
  <si>
    <t>VALUE TO DATE</t>
  </si>
  <si>
    <t>COST TO DATE</t>
  </si>
  <si>
    <t>EXPECTED REMAINING TIME</t>
  </si>
  <si>
    <t>EXPECTED PROJECT DELAY</t>
  </si>
  <si>
    <t>TIME REMAINING</t>
  </si>
  <si>
    <t>BUDGETED VALUES</t>
  </si>
  <si>
    <t>TO DATE VALUES</t>
  </si>
  <si>
    <t>ANALYSIS TO DATE</t>
  </si>
  <si>
    <t>TIME</t>
  </si>
  <si>
    <t>TOTAL TIME</t>
  </si>
  <si>
    <t>TOTAL COST</t>
  </si>
  <si>
    <t>Pred</t>
  </si>
  <si>
    <t>PROJ ACT</t>
  </si>
  <si>
    <t>V ST</t>
  </si>
  <si>
    <t>VFIN</t>
  </si>
  <si>
    <t>OBJ FCTN</t>
  </si>
  <si>
    <t>PRJ TIME</t>
  </si>
  <si>
    <t>NODE</t>
  </si>
  <si>
    <t>PREDECESSOR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</si>
  <si>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</si>
  <si>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</si>
  <si>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</si>
  <si>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</si>
  <si>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</si>
  <si>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</si>
  <si>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</si>
  <si>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</si>
  <si>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</si>
  <si>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AA</t>
  </si>
  <si>
    <t>BB</t>
  </si>
  <si>
    <t>CC</t>
  </si>
  <si>
    <t>DD</t>
  </si>
  <si>
    <t>EE</t>
  </si>
  <si>
    <t>FF</t>
  </si>
  <si>
    <t>GG</t>
  </si>
  <si>
    <t>HH</t>
  </si>
  <si>
    <t>II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</si>
</sst>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"/>
    <numFmt numFmtId="185" formatCode="00000"/>
  </numFmts>
  <fonts count="1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Symbol"/>
      <family val="1"/>
    </font>
    <font>
      <b/>
      <sz val="8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/>
    </xf>
    <xf numFmtId="0" fontId="7" fillId="3" borderId="0" xfId="0" applyFont="1" applyFill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/>
    </xf>
    <xf numFmtId="0" fontId="5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7" borderId="14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6" borderId="9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/>
    </xf>
    <xf numFmtId="0" fontId="4" fillId="9" borderId="14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/>
    </xf>
    <xf numFmtId="0" fontId="5" fillId="9" borderId="24" xfId="0" applyFont="1" applyFill="1" applyBorder="1" applyAlignment="1">
      <alignment/>
    </xf>
    <xf numFmtId="0" fontId="5" fillId="9" borderId="25" xfId="0" applyFont="1" applyFill="1" applyBorder="1" applyAlignment="1">
      <alignment/>
    </xf>
    <xf numFmtId="0" fontId="5" fillId="0" borderId="0" xfId="0" applyFont="1" applyAlignment="1">
      <alignment/>
    </xf>
    <xf numFmtId="0" fontId="5" fillId="10" borderId="2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left"/>
    </xf>
    <xf numFmtId="0" fontId="5" fillId="6" borderId="18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left"/>
    </xf>
    <xf numFmtId="0" fontId="5" fillId="9" borderId="25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4" fillId="12" borderId="38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4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9.28125" style="87" customWidth="1"/>
    <col min="2" max="2" width="7.8515625" style="1" customWidth="1"/>
    <col min="3" max="4" width="11.421875" style="1" customWidth="1"/>
    <col min="5" max="5" width="11.00390625" style="1" customWidth="1"/>
    <col min="6" max="6" width="10.57421875" style="1" customWidth="1"/>
    <col min="7" max="7" width="3.57421875" style="8" customWidth="1"/>
    <col min="8" max="8" width="7.57421875" style="0" customWidth="1"/>
    <col min="9" max="9" width="18.140625" style="0" customWidth="1"/>
    <col min="10" max="10" width="2.00390625" style="0" customWidth="1"/>
    <col min="11" max="13" width="9.140625" style="0" hidden="1" customWidth="1"/>
    <col min="14" max="14" width="10.421875" style="0" hidden="1" customWidth="1"/>
    <col min="15" max="16" width="9.140625" style="0" hidden="1" customWidth="1"/>
    <col min="17" max="17" width="10.57421875" style="0" hidden="1" customWidth="1"/>
    <col min="18" max="18" width="10.7109375" style="0" hidden="1" customWidth="1"/>
    <col min="19" max="19" width="9.140625" style="0" hidden="1" customWidth="1"/>
    <col min="20" max="20" width="13.140625" style="0" customWidth="1"/>
    <col min="22" max="22" width="10.8515625" style="0" customWidth="1"/>
  </cols>
  <sheetData>
    <row r="1" spans="1:16" s="2" customFormat="1" ht="18.75" thickBot="1">
      <c r="A1" s="24" t="s">
        <v>39</v>
      </c>
      <c r="B1" s="25"/>
      <c r="C1" s="28"/>
      <c r="D1" s="27"/>
      <c r="E1" s="26"/>
      <c r="F1" s="26"/>
      <c r="G1" s="7"/>
      <c r="H1" s="106" t="s">
        <v>34</v>
      </c>
      <c r="I1" s="107"/>
      <c r="J1" s="5"/>
      <c r="M1" s="21"/>
      <c r="N1" s="1"/>
      <c r="P1" s="2">
        <f>SUM(O4:O29)</f>
        <v>0</v>
      </c>
    </row>
    <row r="2" spans="1:16" s="2" customFormat="1" ht="21" thickBot="1">
      <c r="A2" s="71"/>
      <c r="B2" s="72"/>
      <c r="C2" s="72"/>
      <c r="D2" s="26"/>
      <c r="E2" s="7"/>
      <c r="F2" s="7"/>
      <c r="G2" s="12"/>
      <c r="H2" s="108" t="s">
        <v>28</v>
      </c>
      <c r="I2" s="109"/>
      <c r="J2" s="5"/>
      <c r="O2" s="2">
        <v>0</v>
      </c>
      <c r="P2" s="2">
        <f>MAX(P4:P29)</f>
        <v>20</v>
      </c>
    </row>
    <row r="3" spans="1:22" s="15" customFormat="1" ht="27.75" customHeight="1" thickBot="1">
      <c r="A3" s="60" t="s">
        <v>36</v>
      </c>
      <c r="B3" s="58" t="s">
        <v>66</v>
      </c>
      <c r="C3" s="37" t="s">
        <v>37</v>
      </c>
      <c r="D3" s="102" t="s">
        <v>38</v>
      </c>
      <c r="E3" s="103" t="s">
        <v>40</v>
      </c>
      <c r="F3" s="104" t="s">
        <v>41</v>
      </c>
      <c r="G3" s="13"/>
      <c r="H3" s="68" t="s">
        <v>66</v>
      </c>
      <c r="I3" s="69" t="s">
        <v>67</v>
      </c>
      <c r="J3" s="14"/>
      <c r="M3" s="15" t="s">
        <v>33</v>
      </c>
      <c r="N3" s="20" t="s">
        <v>35</v>
      </c>
      <c r="O3" s="16" t="s">
        <v>29</v>
      </c>
      <c r="P3" s="16" t="s">
        <v>30</v>
      </c>
      <c r="Q3" s="17" t="s">
        <v>31</v>
      </c>
      <c r="R3" s="17" t="s">
        <v>32</v>
      </c>
      <c r="S3" s="18" t="s">
        <v>1</v>
      </c>
      <c r="T3" s="19"/>
      <c r="V3" s="20"/>
    </row>
    <row r="4" spans="1:19" ht="14.25">
      <c r="A4" s="84" t="s">
        <v>77</v>
      </c>
      <c r="B4" s="59" t="s">
        <v>68</v>
      </c>
      <c r="C4" s="36">
        <v>4</v>
      </c>
      <c r="D4" s="63">
        <v>2000</v>
      </c>
      <c r="E4" s="61"/>
      <c r="F4" s="73"/>
      <c r="G4" s="11"/>
      <c r="H4" s="76"/>
      <c r="I4" s="77"/>
      <c r="J4" s="4"/>
      <c r="K4">
        <v>1</v>
      </c>
      <c r="L4" s="3" t="s">
        <v>2</v>
      </c>
      <c r="M4" t="str">
        <f aca="true" t="shared" si="0" ref="M4:M29">B4</f>
        <v>A</v>
      </c>
      <c r="N4">
        <f>IF(B4="",0,D4/C4)</f>
        <v>500</v>
      </c>
      <c r="O4">
        <v>0</v>
      </c>
      <c r="P4">
        <f>O4+C4</f>
        <v>4</v>
      </c>
      <c r="Q4">
        <f>IF(H4="",0,VLOOKUP(H4,$M$4:$P$29,3,FALSE))</f>
        <v>0</v>
      </c>
      <c r="R4">
        <f>IF(H4="",0,VLOOKUP(I4,$M$4:$P$29,4,FALSE))</f>
        <v>0</v>
      </c>
      <c r="S4">
        <f>IF(C4="",0,C4)</f>
        <v>4</v>
      </c>
    </row>
    <row r="5" spans="1:19" ht="12.75">
      <c r="A5" s="85" t="s">
        <v>78</v>
      </c>
      <c r="B5" s="59" t="s">
        <v>69</v>
      </c>
      <c r="C5" s="64">
        <v>6</v>
      </c>
      <c r="D5" s="65">
        <v>3000</v>
      </c>
      <c r="E5" s="62"/>
      <c r="F5" s="73"/>
      <c r="G5" s="11"/>
      <c r="H5" s="78"/>
      <c r="I5" s="79"/>
      <c r="J5" s="4"/>
      <c r="K5">
        <v>2</v>
      </c>
      <c r="L5" t="s">
        <v>3</v>
      </c>
      <c r="M5" t="str">
        <f t="shared" si="0"/>
        <v>B</v>
      </c>
      <c r="N5">
        <f aca="true" t="shared" si="1" ref="N5:N29">IF(B5="",0,D5/C5)</f>
        <v>500</v>
      </c>
      <c r="O5">
        <v>0</v>
      </c>
      <c r="P5">
        <f aca="true" t="shared" si="2" ref="P5:P29">O5+C5</f>
        <v>6</v>
      </c>
      <c r="Q5">
        <f aca="true" t="shared" si="3" ref="Q5:Q50">IF(H5="",0,VLOOKUP(H5,$M$4:$P$29,3,FALSE))</f>
        <v>0</v>
      </c>
      <c r="R5">
        <f aca="true" t="shared" si="4" ref="R5:R50">IF(H5="",0,VLOOKUP(I5,$M$4:$P$29,4,FALSE))</f>
        <v>0</v>
      </c>
      <c r="S5">
        <f aca="true" t="shared" si="5" ref="S5:S29">IF(C5="",0,C5)</f>
        <v>6</v>
      </c>
    </row>
    <row r="6" spans="1:19" ht="12.75">
      <c r="A6" s="85" t="s">
        <v>79</v>
      </c>
      <c r="B6" s="59" t="s">
        <v>70</v>
      </c>
      <c r="C6" s="64">
        <v>5</v>
      </c>
      <c r="D6" s="65">
        <v>4500</v>
      </c>
      <c r="E6" s="62"/>
      <c r="F6" s="73"/>
      <c r="G6" s="11"/>
      <c r="H6" s="78"/>
      <c r="I6" s="79"/>
      <c r="J6" s="4"/>
      <c r="K6">
        <v>3</v>
      </c>
      <c r="L6" t="s">
        <v>4</v>
      </c>
      <c r="M6" t="str">
        <f t="shared" si="0"/>
        <v>C</v>
      </c>
      <c r="N6">
        <f t="shared" si="1"/>
        <v>900</v>
      </c>
      <c r="O6">
        <v>0</v>
      </c>
      <c r="P6">
        <f t="shared" si="2"/>
        <v>5</v>
      </c>
      <c r="Q6">
        <f t="shared" si="3"/>
        <v>0</v>
      </c>
      <c r="R6">
        <f t="shared" si="4"/>
        <v>0</v>
      </c>
      <c r="S6">
        <f t="shared" si="5"/>
        <v>5</v>
      </c>
    </row>
    <row r="7" spans="1:19" ht="12.75">
      <c r="A7" s="85" t="s">
        <v>80</v>
      </c>
      <c r="B7" s="59" t="s">
        <v>71</v>
      </c>
      <c r="C7" s="64">
        <v>6</v>
      </c>
      <c r="D7" s="65">
        <v>2500</v>
      </c>
      <c r="E7" s="62"/>
      <c r="F7" s="73"/>
      <c r="G7" s="11"/>
      <c r="H7" s="78"/>
      <c r="I7" s="79"/>
      <c r="J7" s="4"/>
      <c r="K7">
        <v>4</v>
      </c>
      <c r="L7" t="s">
        <v>5</v>
      </c>
      <c r="M7" t="str">
        <f t="shared" si="0"/>
        <v>D</v>
      </c>
      <c r="N7">
        <f t="shared" si="1"/>
        <v>416.6666666666667</v>
      </c>
      <c r="O7">
        <v>0</v>
      </c>
      <c r="P7">
        <f t="shared" si="2"/>
        <v>6</v>
      </c>
      <c r="Q7">
        <f t="shared" si="3"/>
        <v>0</v>
      </c>
      <c r="R7">
        <f t="shared" si="4"/>
        <v>0</v>
      </c>
      <c r="S7">
        <f t="shared" si="5"/>
        <v>6</v>
      </c>
    </row>
    <row r="8" spans="1:19" ht="12.75">
      <c r="A8" s="85" t="s">
        <v>81</v>
      </c>
      <c r="B8" s="59" t="s">
        <v>72</v>
      </c>
      <c r="C8" s="64">
        <v>2</v>
      </c>
      <c r="D8" s="65">
        <v>500</v>
      </c>
      <c r="E8" s="62"/>
      <c r="F8" s="73"/>
      <c r="G8" s="11"/>
      <c r="H8" s="78"/>
      <c r="I8" s="79"/>
      <c r="J8" s="4"/>
      <c r="K8">
        <v>5</v>
      </c>
      <c r="L8" t="s">
        <v>6</v>
      </c>
      <c r="M8" t="str">
        <f t="shared" si="0"/>
        <v>E</v>
      </c>
      <c r="N8">
        <f t="shared" si="1"/>
        <v>250</v>
      </c>
      <c r="O8">
        <v>0</v>
      </c>
      <c r="P8">
        <f t="shared" si="2"/>
        <v>2</v>
      </c>
      <c r="Q8">
        <f t="shared" si="3"/>
        <v>0</v>
      </c>
      <c r="R8">
        <f t="shared" si="4"/>
        <v>0</v>
      </c>
      <c r="S8">
        <f t="shared" si="5"/>
        <v>2</v>
      </c>
    </row>
    <row r="9" spans="1:19" ht="12.75">
      <c r="A9" s="85" t="s">
        <v>82</v>
      </c>
      <c r="B9" s="59" t="s">
        <v>73</v>
      </c>
      <c r="C9" s="64">
        <v>13</v>
      </c>
      <c r="D9" s="65">
        <v>13000</v>
      </c>
      <c r="E9" s="62"/>
      <c r="F9" s="73"/>
      <c r="G9" s="11"/>
      <c r="H9" s="78"/>
      <c r="I9" s="79"/>
      <c r="J9" s="4"/>
      <c r="K9">
        <v>6</v>
      </c>
      <c r="L9" t="s">
        <v>7</v>
      </c>
      <c r="M9" t="str">
        <f t="shared" si="0"/>
        <v>F</v>
      </c>
      <c r="N9">
        <f t="shared" si="1"/>
        <v>1000</v>
      </c>
      <c r="O9">
        <v>0</v>
      </c>
      <c r="P9">
        <f t="shared" si="2"/>
        <v>13</v>
      </c>
      <c r="Q9">
        <f t="shared" si="3"/>
        <v>0</v>
      </c>
      <c r="R9">
        <f t="shared" si="4"/>
        <v>0</v>
      </c>
      <c r="S9">
        <f t="shared" si="5"/>
        <v>13</v>
      </c>
    </row>
    <row r="10" spans="1:19" ht="12.75">
      <c r="A10" s="85" t="s">
        <v>83</v>
      </c>
      <c r="B10" s="59" t="s">
        <v>74</v>
      </c>
      <c r="C10" s="64">
        <v>1</v>
      </c>
      <c r="D10" s="65">
        <v>1500</v>
      </c>
      <c r="E10" s="62"/>
      <c r="F10" s="73"/>
      <c r="G10" s="11"/>
      <c r="H10" s="78"/>
      <c r="I10" s="79"/>
      <c r="J10" s="4"/>
      <c r="K10">
        <v>7</v>
      </c>
      <c r="L10" t="s">
        <v>8</v>
      </c>
      <c r="M10" t="str">
        <f t="shared" si="0"/>
        <v>G</v>
      </c>
      <c r="N10">
        <f t="shared" si="1"/>
        <v>1500</v>
      </c>
      <c r="O10">
        <v>0</v>
      </c>
      <c r="P10">
        <f t="shared" si="2"/>
        <v>1</v>
      </c>
      <c r="Q10">
        <f t="shared" si="3"/>
        <v>0</v>
      </c>
      <c r="R10">
        <f t="shared" si="4"/>
        <v>0</v>
      </c>
      <c r="S10">
        <f t="shared" si="5"/>
        <v>1</v>
      </c>
    </row>
    <row r="11" spans="1:19" ht="12.75">
      <c r="A11" s="85" t="s">
        <v>84</v>
      </c>
      <c r="B11" s="59" t="s">
        <v>75</v>
      </c>
      <c r="C11" s="64">
        <v>20</v>
      </c>
      <c r="D11" s="65">
        <v>6000</v>
      </c>
      <c r="E11" s="62"/>
      <c r="F11" s="73"/>
      <c r="G11" s="11"/>
      <c r="H11" s="78"/>
      <c r="I11" s="79"/>
      <c r="J11" s="4"/>
      <c r="K11">
        <v>8</v>
      </c>
      <c r="L11" t="s">
        <v>9</v>
      </c>
      <c r="M11" t="str">
        <f t="shared" si="0"/>
        <v>H</v>
      </c>
      <c r="N11">
        <f t="shared" si="1"/>
        <v>300</v>
      </c>
      <c r="O11">
        <v>0</v>
      </c>
      <c r="P11">
        <f t="shared" si="2"/>
        <v>20</v>
      </c>
      <c r="Q11">
        <f t="shared" si="3"/>
        <v>0</v>
      </c>
      <c r="R11">
        <f t="shared" si="4"/>
        <v>0</v>
      </c>
      <c r="S11">
        <f t="shared" si="5"/>
        <v>20</v>
      </c>
    </row>
    <row r="12" spans="1:19" ht="12.75">
      <c r="A12" s="85" t="s">
        <v>85</v>
      </c>
      <c r="B12" s="59" t="s">
        <v>76</v>
      </c>
      <c r="C12" s="64">
        <v>9</v>
      </c>
      <c r="D12" s="65">
        <v>7000</v>
      </c>
      <c r="E12" s="62"/>
      <c r="F12" s="73"/>
      <c r="G12" s="11"/>
      <c r="H12" s="78"/>
      <c r="I12" s="79"/>
      <c r="J12" s="4"/>
      <c r="K12">
        <v>9</v>
      </c>
      <c r="L12" t="s">
        <v>10</v>
      </c>
      <c r="M12" t="str">
        <f t="shared" si="0"/>
        <v>I</v>
      </c>
      <c r="N12">
        <f t="shared" si="1"/>
        <v>777.7777777777778</v>
      </c>
      <c r="O12">
        <v>0</v>
      </c>
      <c r="P12">
        <f t="shared" si="2"/>
        <v>9</v>
      </c>
      <c r="Q12">
        <f t="shared" si="3"/>
        <v>0</v>
      </c>
      <c r="R12">
        <f t="shared" si="4"/>
        <v>0</v>
      </c>
      <c r="S12">
        <f t="shared" si="5"/>
        <v>9</v>
      </c>
    </row>
    <row r="13" spans="1:19" ht="12.75">
      <c r="A13" s="85"/>
      <c r="B13" s="59">
        <f aca="true" t="shared" si="6" ref="B13:B29">IF(A13="","",L13)</f>
      </c>
      <c r="C13" s="64"/>
      <c r="D13" s="65"/>
      <c r="E13" s="62"/>
      <c r="F13" s="73"/>
      <c r="G13" s="11"/>
      <c r="H13" s="78"/>
      <c r="I13" s="79"/>
      <c r="J13" s="4"/>
      <c r="K13">
        <v>10</v>
      </c>
      <c r="L13" t="s">
        <v>11</v>
      </c>
      <c r="M13">
        <f t="shared" si="0"/>
      </c>
      <c r="N13">
        <f t="shared" si="1"/>
        <v>0</v>
      </c>
      <c r="O13"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</row>
    <row r="14" spans="1:19" ht="12.75">
      <c r="A14" s="85"/>
      <c r="B14" s="59">
        <f t="shared" si="6"/>
      </c>
      <c r="C14" s="64"/>
      <c r="D14" s="65"/>
      <c r="E14" s="62"/>
      <c r="F14" s="73"/>
      <c r="G14" s="11"/>
      <c r="H14" s="78"/>
      <c r="I14" s="79"/>
      <c r="J14" s="4"/>
      <c r="K14">
        <v>11</v>
      </c>
      <c r="L14" t="s">
        <v>12</v>
      </c>
      <c r="M14">
        <f t="shared" si="0"/>
      </c>
      <c r="N14">
        <f t="shared" si="1"/>
        <v>0</v>
      </c>
      <c r="O14"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</row>
    <row r="15" spans="1:19" ht="12.75">
      <c r="A15" s="85"/>
      <c r="B15" s="59">
        <f t="shared" si="6"/>
      </c>
      <c r="C15" s="64"/>
      <c r="D15" s="65"/>
      <c r="E15" s="62"/>
      <c r="F15" s="73"/>
      <c r="G15" s="11"/>
      <c r="H15" s="80"/>
      <c r="I15" s="81"/>
      <c r="J15" s="4"/>
      <c r="K15">
        <v>12</v>
      </c>
      <c r="L15" t="s">
        <v>13</v>
      </c>
      <c r="M15">
        <f t="shared" si="0"/>
      </c>
      <c r="N15">
        <f t="shared" si="1"/>
        <v>0</v>
      </c>
      <c r="O15"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</row>
    <row r="16" spans="1:19" ht="12.75">
      <c r="A16" s="85"/>
      <c r="B16" s="59">
        <f t="shared" si="6"/>
      </c>
      <c r="C16" s="64"/>
      <c r="D16" s="65"/>
      <c r="E16" s="62"/>
      <c r="F16" s="73"/>
      <c r="G16" s="11"/>
      <c r="H16" s="78"/>
      <c r="I16" s="79"/>
      <c r="J16" s="4"/>
      <c r="K16">
        <v>13</v>
      </c>
      <c r="L16" t="s">
        <v>14</v>
      </c>
      <c r="M16">
        <f t="shared" si="0"/>
      </c>
      <c r="N16">
        <f t="shared" si="1"/>
        <v>0</v>
      </c>
      <c r="O16"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</row>
    <row r="17" spans="1:19" ht="12.75">
      <c r="A17" s="85"/>
      <c r="B17" s="59">
        <f t="shared" si="6"/>
      </c>
      <c r="C17" s="64"/>
      <c r="D17" s="65"/>
      <c r="E17" s="62"/>
      <c r="F17" s="73"/>
      <c r="G17" s="11"/>
      <c r="H17" s="78"/>
      <c r="I17" s="79"/>
      <c r="J17" s="4"/>
      <c r="K17">
        <v>14</v>
      </c>
      <c r="L17" t="s">
        <v>15</v>
      </c>
      <c r="M17">
        <f t="shared" si="0"/>
      </c>
      <c r="N17">
        <f t="shared" si="1"/>
        <v>0</v>
      </c>
      <c r="O17"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</row>
    <row r="18" spans="1:19" ht="12.75">
      <c r="A18" s="85"/>
      <c r="B18" s="59">
        <f t="shared" si="6"/>
      </c>
      <c r="C18" s="64"/>
      <c r="D18" s="65"/>
      <c r="E18" s="62"/>
      <c r="F18" s="73"/>
      <c r="G18" s="11"/>
      <c r="H18" s="78"/>
      <c r="I18" s="79"/>
      <c r="J18" s="4"/>
      <c r="K18">
        <v>15</v>
      </c>
      <c r="L18" t="s">
        <v>16</v>
      </c>
      <c r="M18">
        <f t="shared" si="0"/>
      </c>
      <c r="N18">
        <f t="shared" si="1"/>
        <v>0</v>
      </c>
      <c r="O18"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</row>
    <row r="19" spans="1:19" ht="12.75">
      <c r="A19" s="85"/>
      <c r="B19" s="59">
        <f t="shared" si="6"/>
      </c>
      <c r="C19" s="64"/>
      <c r="D19" s="65"/>
      <c r="E19" s="62"/>
      <c r="F19" s="73"/>
      <c r="G19" s="11"/>
      <c r="H19" s="78"/>
      <c r="I19" s="79"/>
      <c r="J19" s="4"/>
      <c r="K19">
        <v>16</v>
      </c>
      <c r="L19" t="s">
        <v>17</v>
      </c>
      <c r="M19">
        <f t="shared" si="0"/>
      </c>
      <c r="N19">
        <f t="shared" si="1"/>
        <v>0</v>
      </c>
      <c r="O19"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</row>
    <row r="20" spans="1:19" ht="12.75">
      <c r="A20" s="85"/>
      <c r="B20" s="59">
        <f t="shared" si="6"/>
      </c>
      <c r="C20" s="64"/>
      <c r="D20" s="65"/>
      <c r="E20" s="62"/>
      <c r="F20" s="73"/>
      <c r="G20" s="11"/>
      <c r="H20" s="78"/>
      <c r="I20" s="79"/>
      <c r="J20" s="4"/>
      <c r="K20">
        <v>17</v>
      </c>
      <c r="L20" t="s">
        <v>18</v>
      </c>
      <c r="M20">
        <f t="shared" si="0"/>
      </c>
      <c r="N20">
        <f t="shared" si="1"/>
        <v>0</v>
      </c>
      <c r="O20"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</row>
    <row r="21" spans="1:19" ht="12.75">
      <c r="A21" s="85"/>
      <c r="B21" s="59">
        <f t="shared" si="6"/>
      </c>
      <c r="C21" s="64"/>
      <c r="D21" s="65"/>
      <c r="E21" s="62"/>
      <c r="F21" s="73"/>
      <c r="G21" s="11"/>
      <c r="H21" s="78"/>
      <c r="I21" s="79"/>
      <c r="J21" s="4"/>
      <c r="K21">
        <v>18</v>
      </c>
      <c r="L21" t="s">
        <v>19</v>
      </c>
      <c r="M21">
        <f t="shared" si="0"/>
      </c>
      <c r="N21">
        <f t="shared" si="1"/>
        <v>0</v>
      </c>
      <c r="O21"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</row>
    <row r="22" spans="1:19" ht="12.75">
      <c r="A22" s="85"/>
      <c r="B22" s="59">
        <f t="shared" si="6"/>
      </c>
      <c r="C22" s="64"/>
      <c r="D22" s="65"/>
      <c r="E22" s="62"/>
      <c r="F22" s="73"/>
      <c r="G22" s="11"/>
      <c r="H22" s="78"/>
      <c r="I22" s="79"/>
      <c r="J22" s="4"/>
      <c r="K22">
        <v>19</v>
      </c>
      <c r="L22" t="s">
        <v>20</v>
      </c>
      <c r="M22">
        <f t="shared" si="0"/>
      </c>
      <c r="N22">
        <f t="shared" si="1"/>
        <v>0</v>
      </c>
      <c r="O22"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</row>
    <row r="23" spans="1:19" ht="12.75">
      <c r="A23" s="85"/>
      <c r="B23" s="59">
        <f t="shared" si="6"/>
      </c>
      <c r="C23" s="64"/>
      <c r="D23" s="65"/>
      <c r="E23" s="62"/>
      <c r="F23" s="73"/>
      <c r="G23" s="11"/>
      <c r="H23" s="78"/>
      <c r="I23" s="79"/>
      <c r="J23" s="4"/>
      <c r="K23">
        <v>20</v>
      </c>
      <c r="L23" t="s">
        <v>21</v>
      </c>
      <c r="M23">
        <f t="shared" si="0"/>
      </c>
      <c r="N23">
        <f t="shared" si="1"/>
        <v>0</v>
      </c>
      <c r="O23"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</row>
    <row r="24" spans="1:19" ht="12.75">
      <c r="A24" s="85"/>
      <c r="B24" s="59">
        <f t="shared" si="6"/>
      </c>
      <c r="C24" s="64"/>
      <c r="D24" s="65"/>
      <c r="E24" s="62"/>
      <c r="F24" s="73"/>
      <c r="G24" s="11"/>
      <c r="H24" s="78"/>
      <c r="I24" s="79"/>
      <c r="J24" s="4"/>
      <c r="K24">
        <v>21</v>
      </c>
      <c r="L24" t="s">
        <v>22</v>
      </c>
      <c r="M24">
        <f t="shared" si="0"/>
      </c>
      <c r="N24">
        <f t="shared" si="1"/>
        <v>0</v>
      </c>
      <c r="O24"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</row>
    <row r="25" spans="1:19" ht="12.75">
      <c r="A25" s="85"/>
      <c r="B25" s="59">
        <f t="shared" si="6"/>
      </c>
      <c r="C25" s="64"/>
      <c r="D25" s="65"/>
      <c r="E25" s="62"/>
      <c r="F25" s="73"/>
      <c r="G25" s="11"/>
      <c r="H25" s="78"/>
      <c r="I25" s="79"/>
      <c r="J25" s="4"/>
      <c r="K25">
        <v>22</v>
      </c>
      <c r="L25" t="s">
        <v>23</v>
      </c>
      <c r="M25">
        <f t="shared" si="0"/>
      </c>
      <c r="N25">
        <f t="shared" si="1"/>
        <v>0</v>
      </c>
      <c r="O25"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</row>
    <row r="26" spans="1:19" ht="12.75">
      <c r="A26" s="85"/>
      <c r="B26" s="59">
        <f t="shared" si="6"/>
      </c>
      <c r="C26" s="64"/>
      <c r="D26" s="65"/>
      <c r="E26" s="62"/>
      <c r="F26" s="73"/>
      <c r="G26" s="11"/>
      <c r="H26" s="78"/>
      <c r="I26" s="79"/>
      <c r="J26" s="4"/>
      <c r="K26">
        <v>23</v>
      </c>
      <c r="L26" t="s">
        <v>24</v>
      </c>
      <c r="M26">
        <f t="shared" si="0"/>
      </c>
      <c r="N26">
        <f t="shared" si="1"/>
        <v>0</v>
      </c>
      <c r="O26">
        <v>0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</row>
    <row r="27" spans="1:19" ht="12.75">
      <c r="A27" s="85"/>
      <c r="B27" s="59">
        <f t="shared" si="6"/>
      </c>
      <c r="C27" s="64"/>
      <c r="D27" s="65"/>
      <c r="E27" s="62"/>
      <c r="F27" s="73"/>
      <c r="G27" s="11"/>
      <c r="H27" s="78"/>
      <c r="I27" s="79"/>
      <c r="J27" s="4"/>
      <c r="K27">
        <v>24</v>
      </c>
      <c r="L27" t="s">
        <v>25</v>
      </c>
      <c r="M27">
        <f t="shared" si="0"/>
      </c>
      <c r="N27">
        <f t="shared" si="1"/>
        <v>0</v>
      </c>
      <c r="O27">
        <v>0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</row>
    <row r="28" spans="1:19" ht="12.75">
      <c r="A28" s="85"/>
      <c r="B28" s="59">
        <f t="shared" si="6"/>
      </c>
      <c r="C28" s="64"/>
      <c r="D28" s="65"/>
      <c r="E28" s="62"/>
      <c r="F28" s="73"/>
      <c r="G28" s="11"/>
      <c r="H28" s="78"/>
      <c r="I28" s="79"/>
      <c r="J28" s="4"/>
      <c r="K28">
        <v>25</v>
      </c>
      <c r="L28" t="s">
        <v>26</v>
      </c>
      <c r="M28">
        <f t="shared" si="0"/>
      </c>
      <c r="N28">
        <f t="shared" si="1"/>
        <v>0</v>
      </c>
      <c r="O28">
        <v>0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</row>
    <row r="29" spans="1:19" ht="13.5" thickBot="1">
      <c r="A29" s="86"/>
      <c r="B29" s="91">
        <f t="shared" si="6"/>
      </c>
      <c r="C29" s="66"/>
      <c r="D29" s="67"/>
      <c r="E29" s="74"/>
      <c r="F29" s="75"/>
      <c r="G29" s="11"/>
      <c r="H29" s="78"/>
      <c r="I29" s="79"/>
      <c r="J29" s="4"/>
      <c r="K29">
        <v>26</v>
      </c>
      <c r="L29" t="s">
        <v>27</v>
      </c>
      <c r="M29">
        <f t="shared" si="0"/>
      </c>
      <c r="N29">
        <f t="shared" si="1"/>
        <v>0</v>
      </c>
      <c r="O29">
        <v>0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</row>
    <row r="30" spans="1:18" ht="12.75">
      <c r="A30" s="105"/>
      <c r="B30" s="11"/>
      <c r="C30" s="11"/>
      <c r="D30" s="11"/>
      <c r="E30" s="11"/>
      <c r="F30" s="11"/>
      <c r="G30" s="11"/>
      <c r="H30" s="78"/>
      <c r="I30" s="79"/>
      <c r="J30" s="4"/>
      <c r="Q30">
        <f t="shared" si="3"/>
        <v>0</v>
      </c>
      <c r="R30">
        <f t="shared" si="4"/>
        <v>0</v>
      </c>
    </row>
    <row r="31" spans="1:18" ht="12.75">
      <c r="A31" s="105"/>
      <c r="B31" s="11"/>
      <c r="C31" s="11"/>
      <c r="D31" s="11"/>
      <c r="E31" s="11"/>
      <c r="F31" s="11"/>
      <c r="G31" s="11"/>
      <c r="H31" s="78"/>
      <c r="I31" s="79"/>
      <c r="J31" s="4"/>
      <c r="Q31">
        <f t="shared" si="3"/>
        <v>0</v>
      </c>
      <c r="R31">
        <f t="shared" si="4"/>
        <v>0</v>
      </c>
    </row>
    <row r="32" spans="1:18" ht="12.75">
      <c r="A32" s="105"/>
      <c r="B32" s="11"/>
      <c r="C32" s="11"/>
      <c r="D32" s="11"/>
      <c r="E32" s="11"/>
      <c r="F32" s="11"/>
      <c r="G32" s="11"/>
      <c r="H32" s="78"/>
      <c r="I32" s="79"/>
      <c r="J32" s="4"/>
      <c r="Q32">
        <f t="shared" si="3"/>
        <v>0</v>
      </c>
      <c r="R32">
        <f t="shared" si="4"/>
        <v>0</v>
      </c>
    </row>
    <row r="33" spans="1:18" ht="12.75">
      <c r="A33" s="105"/>
      <c r="B33" s="11"/>
      <c r="C33" s="11"/>
      <c r="D33" s="11"/>
      <c r="E33" s="11"/>
      <c r="F33" s="11"/>
      <c r="G33" s="11"/>
      <c r="H33" s="78"/>
      <c r="I33" s="79"/>
      <c r="J33" s="4"/>
      <c r="Q33">
        <f t="shared" si="3"/>
        <v>0</v>
      </c>
      <c r="R33">
        <f t="shared" si="4"/>
        <v>0</v>
      </c>
    </row>
    <row r="34" spans="1:18" ht="12.75">
      <c r="A34" s="105"/>
      <c r="B34" s="11"/>
      <c r="C34" s="11"/>
      <c r="D34" s="11"/>
      <c r="E34" s="11"/>
      <c r="F34" s="11"/>
      <c r="G34" s="11"/>
      <c r="H34" s="78"/>
      <c r="I34" s="79"/>
      <c r="J34" s="4"/>
      <c r="Q34">
        <f t="shared" si="3"/>
        <v>0</v>
      </c>
      <c r="R34">
        <f t="shared" si="4"/>
        <v>0</v>
      </c>
    </row>
    <row r="35" spans="1:18" ht="12.75">
      <c r="A35" s="105"/>
      <c r="B35" s="11"/>
      <c r="C35" s="11"/>
      <c r="D35" s="11"/>
      <c r="E35" s="11"/>
      <c r="F35" s="11"/>
      <c r="G35" s="11"/>
      <c r="H35" s="78"/>
      <c r="I35" s="79"/>
      <c r="J35" s="4"/>
      <c r="Q35">
        <f t="shared" si="3"/>
        <v>0</v>
      </c>
      <c r="R35">
        <f t="shared" si="4"/>
        <v>0</v>
      </c>
    </row>
    <row r="36" spans="1:18" ht="12.75">
      <c r="A36" s="105"/>
      <c r="B36" s="11"/>
      <c r="C36" s="11"/>
      <c r="D36" s="11"/>
      <c r="E36" s="11"/>
      <c r="F36" s="11"/>
      <c r="G36" s="11"/>
      <c r="H36" s="78"/>
      <c r="I36" s="79"/>
      <c r="J36" s="4"/>
      <c r="Q36">
        <f t="shared" si="3"/>
        <v>0</v>
      </c>
      <c r="R36">
        <f t="shared" si="4"/>
        <v>0</v>
      </c>
    </row>
    <row r="37" spans="1:18" ht="12.75">
      <c r="A37" s="105"/>
      <c r="B37" s="11"/>
      <c r="C37" s="11"/>
      <c r="D37" s="11"/>
      <c r="E37" s="11"/>
      <c r="F37" s="11"/>
      <c r="G37" s="11"/>
      <c r="H37" s="78"/>
      <c r="I37" s="79"/>
      <c r="J37" s="4"/>
      <c r="Q37">
        <f t="shared" si="3"/>
        <v>0</v>
      </c>
      <c r="R37">
        <f t="shared" si="4"/>
        <v>0</v>
      </c>
    </row>
    <row r="38" spans="1:18" ht="12.75">
      <c r="A38" s="105"/>
      <c r="B38" s="11"/>
      <c r="C38" s="11"/>
      <c r="D38" s="11"/>
      <c r="E38" s="11"/>
      <c r="F38" s="11"/>
      <c r="G38" s="11"/>
      <c r="H38" s="78"/>
      <c r="I38" s="79"/>
      <c r="J38" s="4"/>
      <c r="Q38">
        <f t="shared" si="3"/>
        <v>0</v>
      </c>
      <c r="R38">
        <f t="shared" si="4"/>
        <v>0</v>
      </c>
    </row>
    <row r="39" spans="1:18" ht="12.75">
      <c r="A39" s="105"/>
      <c r="B39" s="11"/>
      <c r="C39" s="11"/>
      <c r="D39" s="11"/>
      <c r="E39" s="11"/>
      <c r="F39" s="11"/>
      <c r="G39" s="11"/>
      <c r="H39" s="78"/>
      <c r="I39" s="79"/>
      <c r="J39" s="4"/>
      <c r="Q39">
        <f t="shared" si="3"/>
        <v>0</v>
      </c>
      <c r="R39">
        <f t="shared" si="4"/>
        <v>0</v>
      </c>
    </row>
    <row r="40" spans="1:18" ht="12.75">
      <c r="A40" s="105"/>
      <c r="B40" s="11"/>
      <c r="C40" s="11"/>
      <c r="D40" s="11"/>
      <c r="E40" s="11"/>
      <c r="F40" s="11"/>
      <c r="G40" s="11"/>
      <c r="H40" s="78"/>
      <c r="I40" s="79"/>
      <c r="J40" s="4"/>
      <c r="Q40">
        <f t="shared" si="3"/>
        <v>0</v>
      </c>
      <c r="R40">
        <f t="shared" si="4"/>
        <v>0</v>
      </c>
    </row>
    <row r="41" spans="1:18" ht="12.75">
      <c r="A41" s="105"/>
      <c r="B41" s="11"/>
      <c r="C41" s="11"/>
      <c r="D41" s="11"/>
      <c r="E41" s="11"/>
      <c r="F41" s="11"/>
      <c r="G41" s="11"/>
      <c r="H41" s="78"/>
      <c r="I41" s="79"/>
      <c r="J41" s="4"/>
      <c r="Q41">
        <f t="shared" si="3"/>
        <v>0</v>
      </c>
      <c r="R41">
        <f t="shared" si="4"/>
        <v>0</v>
      </c>
    </row>
    <row r="42" spans="1:18" ht="12.75">
      <c r="A42" s="105"/>
      <c r="B42" s="11"/>
      <c r="C42" s="11"/>
      <c r="D42" s="11"/>
      <c r="E42" s="11"/>
      <c r="F42" s="11"/>
      <c r="G42" s="11"/>
      <c r="H42" s="78"/>
      <c r="I42" s="79"/>
      <c r="J42" s="4"/>
      <c r="Q42">
        <f t="shared" si="3"/>
        <v>0</v>
      </c>
      <c r="R42">
        <f t="shared" si="4"/>
        <v>0</v>
      </c>
    </row>
    <row r="43" spans="1:18" ht="12.75">
      <c r="A43" s="105"/>
      <c r="B43" s="11"/>
      <c r="C43" s="11"/>
      <c r="D43" s="11"/>
      <c r="E43" s="11"/>
      <c r="F43" s="11"/>
      <c r="G43" s="11"/>
      <c r="H43" s="78"/>
      <c r="I43" s="79"/>
      <c r="J43" s="4"/>
      <c r="Q43">
        <f t="shared" si="3"/>
        <v>0</v>
      </c>
      <c r="R43">
        <f t="shared" si="4"/>
        <v>0</v>
      </c>
    </row>
    <row r="44" spans="1:18" ht="12.75">
      <c r="A44" s="105"/>
      <c r="B44" s="11"/>
      <c r="C44" s="11"/>
      <c r="D44" s="11"/>
      <c r="E44" s="11"/>
      <c r="F44" s="11"/>
      <c r="G44" s="11"/>
      <c r="H44" s="78"/>
      <c r="I44" s="79"/>
      <c r="J44" s="4"/>
      <c r="Q44">
        <f t="shared" si="3"/>
        <v>0</v>
      </c>
      <c r="R44">
        <f t="shared" si="4"/>
        <v>0</v>
      </c>
    </row>
    <row r="45" spans="1:18" ht="12.75">
      <c r="A45" s="105"/>
      <c r="B45" s="11"/>
      <c r="C45" s="11"/>
      <c r="D45" s="11"/>
      <c r="E45" s="11"/>
      <c r="F45" s="11"/>
      <c r="G45" s="11"/>
      <c r="H45" s="78"/>
      <c r="I45" s="79"/>
      <c r="J45" s="4"/>
      <c r="Q45">
        <f t="shared" si="3"/>
        <v>0</v>
      </c>
      <c r="R45">
        <f t="shared" si="4"/>
        <v>0</v>
      </c>
    </row>
    <row r="46" spans="1:18" ht="12.75">
      <c r="A46" s="105"/>
      <c r="B46" s="11"/>
      <c r="C46" s="11"/>
      <c r="D46" s="11"/>
      <c r="E46" s="11"/>
      <c r="F46" s="11"/>
      <c r="G46" s="11"/>
      <c r="H46" s="78"/>
      <c r="I46" s="79"/>
      <c r="J46" s="4"/>
      <c r="Q46">
        <f t="shared" si="3"/>
        <v>0</v>
      </c>
      <c r="R46">
        <f t="shared" si="4"/>
        <v>0</v>
      </c>
    </row>
    <row r="47" spans="1:18" ht="12.75">
      <c r="A47" s="105"/>
      <c r="B47" s="11"/>
      <c r="C47" s="11"/>
      <c r="D47" s="11"/>
      <c r="E47" s="11"/>
      <c r="F47" s="11"/>
      <c r="G47" s="11"/>
      <c r="H47" s="78"/>
      <c r="I47" s="79"/>
      <c r="J47" s="4"/>
      <c r="Q47">
        <f t="shared" si="3"/>
        <v>0</v>
      </c>
      <c r="R47">
        <f t="shared" si="4"/>
        <v>0</v>
      </c>
    </row>
    <row r="48" spans="1:18" ht="12.75">
      <c r="A48" s="105"/>
      <c r="B48" s="11"/>
      <c r="C48" s="11"/>
      <c r="D48" s="11"/>
      <c r="E48" s="11"/>
      <c r="F48" s="11"/>
      <c r="G48" s="11"/>
      <c r="H48" s="78"/>
      <c r="I48" s="79"/>
      <c r="J48" s="4"/>
      <c r="Q48">
        <f t="shared" si="3"/>
        <v>0</v>
      </c>
      <c r="R48">
        <f t="shared" si="4"/>
        <v>0</v>
      </c>
    </row>
    <row r="49" spans="1:18" ht="12.75">
      <c r="A49" s="105"/>
      <c r="B49" s="11"/>
      <c r="C49" s="11"/>
      <c r="D49" s="11"/>
      <c r="E49" s="11"/>
      <c r="F49" s="11"/>
      <c r="G49" s="11"/>
      <c r="H49" s="78"/>
      <c r="I49" s="79"/>
      <c r="J49" s="4"/>
      <c r="Q49">
        <f t="shared" si="3"/>
        <v>0</v>
      </c>
      <c r="R49">
        <f t="shared" si="4"/>
        <v>0</v>
      </c>
    </row>
    <row r="50" spans="1:18" ht="12.75">
      <c r="A50" s="105"/>
      <c r="B50" s="11"/>
      <c r="C50" s="11"/>
      <c r="D50" s="11"/>
      <c r="E50" s="11"/>
      <c r="F50" s="11"/>
      <c r="G50" s="11"/>
      <c r="H50" s="78"/>
      <c r="I50" s="79"/>
      <c r="J50" s="4"/>
      <c r="Q50">
        <f t="shared" si="3"/>
        <v>0</v>
      </c>
      <c r="R50">
        <f t="shared" si="4"/>
        <v>0</v>
      </c>
    </row>
    <row r="51" spans="1:18" ht="12.75">
      <c r="A51" s="105"/>
      <c r="B51" s="11"/>
      <c r="C51" s="11"/>
      <c r="D51" s="11"/>
      <c r="E51" s="11"/>
      <c r="F51" s="11"/>
      <c r="G51" s="11"/>
      <c r="H51" s="78"/>
      <c r="I51" s="79"/>
      <c r="J51" s="4"/>
      <c r="Q51">
        <f>IF(H51="",0,VLOOKUP(H51,$M$4:$P$29,3,FALSE))</f>
        <v>0</v>
      </c>
      <c r="R51">
        <f>IF(H51="",0,VLOOKUP(I51,$M$4:$P$29,4,FALSE))</f>
        <v>0</v>
      </c>
    </row>
    <row r="52" spans="1:18" ht="12.75">
      <c r="A52" s="105"/>
      <c r="B52" s="11"/>
      <c r="C52" s="11"/>
      <c r="D52" s="11"/>
      <c r="E52" s="11"/>
      <c r="F52" s="11"/>
      <c r="G52" s="11"/>
      <c r="H52" s="78"/>
      <c r="I52" s="79"/>
      <c r="J52" s="4"/>
      <c r="Q52">
        <f>IF(H52="",0,VLOOKUP(H52,$M$4:$P$29,3,FALSE))</f>
        <v>0</v>
      </c>
      <c r="R52">
        <f>IF(H52="",0,VLOOKUP(I52,$M$4:$P$29,4,FALSE))</f>
        <v>0</v>
      </c>
    </row>
    <row r="53" spans="1:18" ht="13.5" thickBot="1">
      <c r="A53" s="105"/>
      <c r="B53" s="11"/>
      <c r="C53" s="11"/>
      <c r="D53" s="11"/>
      <c r="E53" s="11"/>
      <c r="F53" s="11"/>
      <c r="G53" s="11"/>
      <c r="H53" s="82"/>
      <c r="I53" s="83"/>
      <c r="J53" s="4"/>
      <c r="Q53">
        <f>IF(H53="",0,VLOOKUP(H53,$M$4:$P$29,3,FALSE))</f>
        <v>0</v>
      </c>
      <c r="R53">
        <f>IF(H53="",0,VLOOKUP(I53,$M$4:$P$29,4,FALSE))</f>
        <v>0</v>
      </c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</sheetData>
  <mergeCells count="2">
    <mergeCell ref="H1:I1"/>
    <mergeCell ref="H2:I2"/>
  </mergeCells>
  <printOptions/>
  <pageMargins left="0.75" right="0.75" top="0.75" bottom="0.75" header="0.5" footer="0.5"/>
  <pageSetup fitToHeight="1" fitToWidth="1" horizontalDpi="180" verticalDpi="180" orientation="portrait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496"/>
  <sheetViews>
    <sheetView workbookViewId="0" topLeftCell="A1">
      <selection activeCell="B9" sqref="B9"/>
    </sheetView>
  </sheetViews>
  <sheetFormatPr defaultColWidth="9.140625" defaultRowHeight="12.75"/>
  <cols>
    <col min="1" max="1" width="18.7109375" style="0" customWidth="1"/>
    <col min="2" max="2" width="8.421875" style="1" customWidth="1"/>
    <col min="3" max="3" width="9.8515625" style="1" customWidth="1"/>
    <col min="4" max="4" width="11.7109375" style="1" customWidth="1"/>
    <col min="5" max="5" width="11.00390625" style="1" customWidth="1"/>
    <col min="6" max="6" width="9.00390625" style="1" customWidth="1"/>
    <col min="7" max="7" width="9.57421875" style="1" customWidth="1"/>
    <col min="8" max="8" width="10.8515625" style="1" customWidth="1"/>
    <col min="9" max="9" width="11.140625" style="1" customWidth="1"/>
    <col min="10" max="10" width="1.28515625" style="0" customWidth="1"/>
    <col min="11" max="15" width="0" style="1" hidden="1" customWidth="1"/>
    <col min="16" max="16" width="8.00390625" style="1" hidden="1" customWidth="1"/>
    <col min="17" max="17" width="6.00390625" style="0" hidden="1" customWidth="1"/>
    <col min="18" max="18" width="5.28125" style="0" hidden="1" customWidth="1"/>
    <col min="19" max="19" width="6.421875" style="0" hidden="1" customWidth="1"/>
    <col min="20" max="20" width="0" style="0" hidden="1" customWidth="1"/>
    <col min="24" max="24" width="2.57421875" style="0" customWidth="1"/>
  </cols>
  <sheetData>
    <row r="1" spans="1:16" s="22" customFormat="1" ht="24" thickBot="1">
      <c r="A1" s="122" t="s">
        <v>42</v>
      </c>
      <c r="B1" s="123"/>
      <c r="C1" s="123"/>
      <c r="D1" s="123"/>
      <c r="E1" s="123"/>
      <c r="F1" s="123"/>
      <c r="G1" s="123"/>
      <c r="H1" s="123"/>
      <c r="I1" s="124"/>
      <c r="J1" s="23"/>
      <c r="K1" s="55"/>
      <c r="L1" s="55"/>
      <c r="M1" s="55"/>
      <c r="N1" s="55"/>
      <c r="O1" s="57" t="s">
        <v>64</v>
      </c>
      <c r="P1" s="57">
        <f>SUM(O4:O29)</f>
        <v>0</v>
      </c>
    </row>
    <row r="2" spans="1:16" ht="19.5" customHeight="1" thickBot="1">
      <c r="A2" s="131" t="s">
        <v>45</v>
      </c>
      <c r="B2" s="132"/>
      <c r="C2" s="132"/>
      <c r="D2" s="133"/>
      <c r="E2" s="88">
        <f>'PERT-COST INPUT'!D1</f>
        <v>0</v>
      </c>
      <c r="F2" s="125" t="s">
        <v>43</v>
      </c>
      <c r="G2" s="126"/>
      <c r="H2" s="127"/>
      <c r="I2" s="89">
        <f>SUM('PERT-COST INPUT'!D4:D29)</f>
        <v>40000</v>
      </c>
      <c r="J2" s="7"/>
      <c r="O2" s="1" t="s">
        <v>65</v>
      </c>
      <c r="P2" s="1">
        <f>MAX(P4:P29)</f>
        <v>20</v>
      </c>
    </row>
    <row r="3" spans="1:19" ht="15.75" thickBot="1">
      <c r="A3" s="128" t="s">
        <v>44</v>
      </c>
      <c r="B3" s="129"/>
      <c r="C3" s="129"/>
      <c r="D3" s="130"/>
      <c r="E3" s="29">
        <f>'PERT-COST INPUT'!P2</f>
        <v>20</v>
      </c>
      <c r="F3" s="128" t="s">
        <v>46</v>
      </c>
      <c r="G3" s="129"/>
      <c r="H3" s="130"/>
      <c r="I3" s="30">
        <f>SUM('PERT-COST INPUT'!F4:F29)</f>
        <v>0</v>
      </c>
      <c r="J3" s="7"/>
      <c r="L3" s="56" t="s">
        <v>0</v>
      </c>
      <c r="M3" s="56" t="s">
        <v>60</v>
      </c>
      <c r="N3" s="1" t="s">
        <v>61</v>
      </c>
      <c r="O3" s="1" t="s">
        <v>29</v>
      </c>
      <c r="P3" s="1" t="s">
        <v>30</v>
      </c>
      <c r="Q3" t="s">
        <v>62</v>
      </c>
      <c r="R3" t="s">
        <v>63</v>
      </c>
      <c r="S3" s="1" t="s">
        <v>57</v>
      </c>
    </row>
    <row r="4" spans="1:19" ht="15.75" thickBot="1">
      <c r="A4" s="128" t="s">
        <v>51</v>
      </c>
      <c r="B4" s="129"/>
      <c r="C4" s="129"/>
      <c r="D4" s="130"/>
      <c r="E4" s="29">
        <f>IF(O30=0,"",P2)</f>
      </c>
      <c r="F4" s="128" t="s">
        <v>47</v>
      </c>
      <c r="G4" s="129"/>
      <c r="H4" s="130"/>
      <c r="I4" s="30">
        <f>SUM(F9:F34)</f>
        <v>0</v>
      </c>
      <c r="J4" s="7"/>
      <c r="K4" s="1" t="s">
        <v>2</v>
      </c>
      <c r="L4" s="56">
        <f>IF('PERT-COST INPUT'!H4="","",'PERT-COST INPUT'!H4)</f>
      </c>
      <c r="M4" s="56">
        <f>IF('PERT-COST INPUT'!I4="","",'PERT-COST INPUT'!I4)</f>
      </c>
      <c r="N4" s="1" t="str">
        <f>B9</f>
        <v>A</v>
      </c>
      <c r="O4" s="1">
        <v>0</v>
      </c>
      <c r="P4" s="1">
        <f aca="true" t="shared" si="0" ref="P4:P29">S4+O4</f>
        <v>4</v>
      </c>
      <c r="Q4">
        <f>IF(L4="",0,VLOOKUP(L4,$N$4:$P$29,2,FALSE))</f>
        <v>0</v>
      </c>
      <c r="R4">
        <f>IF(M4="",0,VLOOKUP(M4,$N$4:$P$29,3,FALSE))</f>
        <v>0</v>
      </c>
      <c r="S4" s="1">
        <f aca="true" t="shared" si="1" ref="S4:S29">IF(I9="",0,I9)</f>
        <v>4</v>
      </c>
    </row>
    <row r="5" spans="1:19" ht="15.75" thickBot="1">
      <c r="A5" s="119" t="s">
        <v>52</v>
      </c>
      <c r="B5" s="120"/>
      <c r="C5" s="120"/>
      <c r="D5" s="121"/>
      <c r="E5" s="31">
        <f>IF(E4="","",E2+E4-E3)</f>
      </c>
      <c r="F5" s="110" t="s">
        <v>48</v>
      </c>
      <c r="G5" s="111"/>
      <c r="H5" s="112"/>
      <c r="I5" s="32">
        <f>I3-I4</f>
        <v>0</v>
      </c>
      <c r="J5" s="7"/>
      <c r="K5" s="1" t="s">
        <v>3</v>
      </c>
      <c r="L5" s="56">
        <f>IF('PERT-COST INPUT'!H5="","",'PERT-COST INPUT'!H5)</f>
      </c>
      <c r="M5" s="56">
        <f>IF('PERT-COST INPUT'!I5="","",'PERT-COST INPUT'!I5)</f>
      </c>
      <c r="N5" s="1" t="str">
        <f aca="true" t="shared" si="2" ref="N5:N29">B10</f>
        <v>B</v>
      </c>
      <c r="O5" s="1">
        <v>0</v>
      </c>
      <c r="P5" s="1">
        <f t="shared" si="0"/>
        <v>6</v>
      </c>
      <c r="Q5">
        <f aca="true" t="shared" si="3" ref="Q5:Q53">IF(L5="",0,VLOOKUP(L5,$N$4:$P$29,2,FALSE))</f>
        <v>0</v>
      </c>
      <c r="R5">
        <f aca="true" t="shared" si="4" ref="R5:R53">IF(M5="",0,VLOOKUP(M5,$N$4:$P$29,3,FALSE))</f>
        <v>0</v>
      </c>
      <c r="S5" s="1">
        <f t="shared" si="1"/>
        <v>6</v>
      </c>
    </row>
    <row r="6" spans="1:19" ht="11.25" customHeight="1" thickBot="1">
      <c r="A6" s="46"/>
      <c r="B6" s="46"/>
      <c r="C6" s="46"/>
      <c r="D6" s="46"/>
      <c r="E6" s="11"/>
      <c r="F6" s="11"/>
      <c r="G6" s="11"/>
      <c r="H6" s="11"/>
      <c r="I6" s="11"/>
      <c r="J6" s="7"/>
      <c r="K6" s="1" t="s">
        <v>4</v>
      </c>
      <c r="L6" s="56">
        <f>IF('PERT-COST INPUT'!H6="","",'PERT-COST INPUT'!H6)</f>
      </c>
      <c r="M6" s="56">
        <f>IF('PERT-COST INPUT'!I6="","",'PERT-COST INPUT'!I6)</f>
      </c>
      <c r="N6" s="1" t="str">
        <f t="shared" si="2"/>
        <v>C</v>
      </c>
      <c r="O6" s="1">
        <v>0</v>
      </c>
      <c r="P6" s="1">
        <f t="shared" si="0"/>
        <v>5</v>
      </c>
      <c r="Q6">
        <f t="shared" si="3"/>
        <v>0</v>
      </c>
      <c r="R6">
        <f t="shared" si="4"/>
        <v>0</v>
      </c>
      <c r="S6" s="1">
        <f t="shared" si="1"/>
        <v>5</v>
      </c>
    </row>
    <row r="7" spans="1:19" ht="18" customHeight="1" thickBot="1">
      <c r="A7" s="45"/>
      <c r="B7" s="45"/>
      <c r="C7" s="113" t="s">
        <v>54</v>
      </c>
      <c r="D7" s="114"/>
      <c r="E7" s="115" t="s">
        <v>55</v>
      </c>
      <c r="F7" s="115"/>
      <c r="G7" s="116"/>
      <c r="H7" s="117" t="s">
        <v>56</v>
      </c>
      <c r="I7" s="118"/>
      <c r="J7" s="7"/>
      <c r="K7" s="1" t="s">
        <v>5</v>
      </c>
      <c r="L7" s="56">
        <f>IF('PERT-COST INPUT'!H7="","",'PERT-COST INPUT'!H7)</f>
      </c>
      <c r="M7" s="56">
        <f>IF('PERT-COST INPUT'!I7="","",'PERT-COST INPUT'!I7)</f>
      </c>
      <c r="N7" s="1" t="str">
        <f t="shared" si="2"/>
        <v>D</v>
      </c>
      <c r="O7" s="1">
        <v>0</v>
      </c>
      <c r="P7" s="1">
        <f t="shared" si="0"/>
        <v>6</v>
      </c>
      <c r="Q7">
        <f t="shared" si="3"/>
        <v>0</v>
      </c>
      <c r="R7">
        <f t="shared" si="4"/>
        <v>0</v>
      </c>
      <c r="S7" s="1">
        <f t="shared" si="1"/>
        <v>6</v>
      </c>
    </row>
    <row r="8" spans="1:28" s="6" customFormat="1" ht="30.75" customHeight="1" thickBot="1">
      <c r="A8" s="96" t="s">
        <v>36</v>
      </c>
      <c r="B8" s="97" t="s">
        <v>66</v>
      </c>
      <c r="C8" s="70" t="s">
        <v>58</v>
      </c>
      <c r="D8" s="94" t="s">
        <v>59</v>
      </c>
      <c r="E8" s="93" t="s">
        <v>40</v>
      </c>
      <c r="F8" s="38" t="s">
        <v>49</v>
      </c>
      <c r="G8" s="39" t="s">
        <v>50</v>
      </c>
      <c r="H8" s="47" t="s">
        <v>48</v>
      </c>
      <c r="I8" s="48" t="s">
        <v>53</v>
      </c>
      <c r="J8" s="7"/>
      <c r="K8" s="1" t="s">
        <v>6</v>
      </c>
      <c r="L8" s="56">
        <f>IF('PERT-COST INPUT'!H8="","",'PERT-COST INPUT'!H8)</f>
      </c>
      <c r="M8" s="56">
        <f>IF('PERT-COST INPUT'!I8="","",'PERT-COST INPUT'!I8)</f>
      </c>
      <c r="N8" s="1" t="str">
        <f t="shared" si="2"/>
        <v>E</v>
      </c>
      <c r="O8" s="1">
        <v>0</v>
      </c>
      <c r="P8" s="1">
        <f t="shared" si="0"/>
        <v>2</v>
      </c>
      <c r="Q8">
        <f t="shared" si="3"/>
        <v>0</v>
      </c>
      <c r="R8">
        <f t="shared" si="4"/>
        <v>0</v>
      </c>
      <c r="S8" s="1">
        <f t="shared" si="1"/>
        <v>2</v>
      </c>
      <c r="T8"/>
      <c r="U8"/>
      <c r="V8"/>
      <c r="W8"/>
      <c r="X8"/>
      <c r="Y8"/>
      <c r="Z8"/>
      <c r="AA8"/>
      <c r="AB8"/>
    </row>
    <row r="9" spans="1:19" ht="12.75">
      <c r="A9" s="98" t="str">
        <f>IF('PERT-COST INPUT'!A4="","",'PERT-COST INPUT'!A4)</f>
        <v>AA</v>
      </c>
      <c r="B9" s="99" t="str">
        <f>IF('PERT-COST INPUT'!B4="","",'PERT-COST INPUT'!B4)</f>
        <v>A</v>
      </c>
      <c r="C9" s="9">
        <f>IF(B9="","",'PERT-COST INPUT'!C4)</f>
        <v>4</v>
      </c>
      <c r="D9" s="63">
        <f>IF(B9="","",'PERT-COST INPUT'!D4)</f>
        <v>2000</v>
      </c>
      <c r="E9" s="42">
        <f>IF(B9="","",'PERT-COST INPUT'!E4)</f>
        <v>0</v>
      </c>
      <c r="F9" s="40">
        <f>IF(B9="","",0.01*'PERT-COST INPUT'!E4*'PERT-COST INPUT'!D4)</f>
        <v>0</v>
      </c>
      <c r="G9" s="41">
        <f>IF(B9="","",'PERT-COST INPUT'!F4)</f>
        <v>0</v>
      </c>
      <c r="H9" s="49">
        <f>IF(B9="","",G9-F9)</f>
        <v>0</v>
      </c>
      <c r="I9" s="50">
        <f>IF(B9="","",IF(E9=100,0,0.01*(100-E9)*C9))</f>
        <v>4</v>
      </c>
      <c r="J9" s="7"/>
      <c r="K9" s="1" t="s">
        <v>7</v>
      </c>
      <c r="L9" s="56">
        <f>IF('PERT-COST INPUT'!H9="","",'PERT-COST INPUT'!H9)</f>
      </c>
      <c r="M9" s="56">
        <f>IF('PERT-COST INPUT'!I9="","",'PERT-COST INPUT'!I9)</f>
      </c>
      <c r="N9" s="1" t="str">
        <f t="shared" si="2"/>
        <v>F</v>
      </c>
      <c r="O9" s="1">
        <v>0</v>
      </c>
      <c r="P9" s="1">
        <f t="shared" si="0"/>
        <v>13</v>
      </c>
      <c r="Q9">
        <f t="shared" si="3"/>
        <v>0</v>
      </c>
      <c r="R9">
        <f t="shared" si="4"/>
        <v>0</v>
      </c>
      <c r="S9" s="1">
        <f t="shared" si="1"/>
        <v>13</v>
      </c>
    </row>
    <row r="10" spans="1:19" ht="12.75">
      <c r="A10" s="100" t="str">
        <f>IF('PERT-COST INPUT'!A5="","",'PERT-COST INPUT'!A5)</f>
        <v>BB</v>
      </c>
      <c r="B10" s="90" t="str">
        <f>IF('PERT-COST INPUT'!B5="","",'PERT-COST INPUT'!B5)</f>
        <v>B</v>
      </c>
      <c r="C10" s="9">
        <f>IF(B10="","",'PERT-COST INPUT'!C5)</f>
        <v>6</v>
      </c>
      <c r="D10" s="63">
        <f>IF(B10="","",'PERT-COST INPUT'!D5)</f>
        <v>3000</v>
      </c>
      <c r="E10" s="43">
        <f>IF(B10="","",'PERT-COST INPUT'!E5)</f>
        <v>0</v>
      </c>
      <c r="F10" s="10">
        <f>IF(B10="","",0.01*'PERT-COST INPUT'!E5*'PERT-COST INPUT'!D5)</f>
        <v>0</v>
      </c>
      <c r="G10" s="33">
        <f>IF(B10="","",'PERT-COST INPUT'!F5)</f>
        <v>0</v>
      </c>
      <c r="H10" s="51">
        <f aca="true" t="shared" si="5" ref="H10:H34">IF(B10="","",G10-F10)</f>
        <v>0</v>
      </c>
      <c r="I10" s="52">
        <f aca="true" t="shared" si="6" ref="I10:I34">IF(B10="","",IF(E10=100,0,0.01*(100-E10)*C10))</f>
        <v>6</v>
      </c>
      <c r="J10" s="7"/>
      <c r="K10" s="1" t="s">
        <v>8</v>
      </c>
      <c r="L10" s="56">
        <f>IF('PERT-COST INPUT'!H10="","",'PERT-COST INPUT'!H10)</f>
      </c>
      <c r="M10" s="56">
        <f>IF('PERT-COST INPUT'!I10="","",'PERT-COST INPUT'!I10)</f>
      </c>
      <c r="N10" s="1" t="str">
        <f t="shared" si="2"/>
        <v>G</v>
      </c>
      <c r="O10" s="1">
        <v>0</v>
      </c>
      <c r="P10" s="1">
        <f t="shared" si="0"/>
        <v>1</v>
      </c>
      <c r="Q10">
        <f t="shared" si="3"/>
        <v>0</v>
      </c>
      <c r="R10">
        <f t="shared" si="4"/>
        <v>0</v>
      </c>
      <c r="S10" s="1">
        <f t="shared" si="1"/>
        <v>1</v>
      </c>
    </row>
    <row r="11" spans="1:19" ht="12.75">
      <c r="A11" s="100" t="str">
        <f>IF('PERT-COST INPUT'!A6="","",'PERT-COST INPUT'!A6)</f>
        <v>CC</v>
      </c>
      <c r="B11" s="90" t="str">
        <f>IF('PERT-COST INPUT'!B6="","",'PERT-COST INPUT'!B6)</f>
        <v>C</v>
      </c>
      <c r="C11" s="9">
        <f>IF(B11="","",'PERT-COST INPUT'!C6)</f>
        <v>5</v>
      </c>
      <c r="D11" s="63">
        <f>IF(B11="","",'PERT-COST INPUT'!D6)</f>
        <v>4500</v>
      </c>
      <c r="E11" s="43">
        <f>IF(B11="","",'PERT-COST INPUT'!E6)</f>
        <v>0</v>
      </c>
      <c r="F11" s="10">
        <f>IF(B11="","",0.01*'PERT-COST INPUT'!E6*'PERT-COST INPUT'!D6)</f>
        <v>0</v>
      </c>
      <c r="G11" s="33">
        <f>IF(B11="","",'PERT-COST INPUT'!F6)</f>
        <v>0</v>
      </c>
      <c r="H11" s="51">
        <f t="shared" si="5"/>
        <v>0</v>
      </c>
      <c r="I11" s="52">
        <f t="shared" si="6"/>
        <v>5</v>
      </c>
      <c r="J11" s="7"/>
      <c r="K11" s="1" t="s">
        <v>9</v>
      </c>
      <c r="L11" s="56">
        <f>IF('PERT-COST INPUT'!H11="","",'PERT-COST INPUT'!H11)</f>
      </c>
      <c r="M11" s="56">
        <f>IF('PERT-COST INPUT'!I11="","",'PERT-COST INPUT'!I11)</f>
      </c>
      <c r="N11" s="1" t="str">
        <f t="shared" si="2"/>
        <v>H</v>
      </c>
      <c r="O11" s="1">
        <v>0</v>
      </c>
      <c r="P11" s="1">
        <f t="shared" si="0"/>
        <v>20</v>
      </c>
      <c r="Q11">
        <f t="shared" si="3"/>
        <v>0</v>
      </c>
      <c r="R11">
        <f t="shared" si="4"/>
        <v>0</v>
      </c>
      <c r="S11" s="1">
        <f t="shared" si="1"/>
        <v>20</v>
      </c>
    </row>
    <row r="12" spans="1:19" ht="12.75">
      <c r="A12" s="100" t="str">
        <f>IF('PERT-COST INPUT'!A7="","",'PERT-COST INPUT'!A7)</f>
        <v>DD</v>
      </c>
      <c r="B12" s="90" t="str">
        <f>IF('PERT-COST INPUT'!B7="","",'PERT-COST INPUT'!B7)</f>
        <v>D</v>
      </c>
      <c r="C12" s="9">
        <f>IF(B12="","",'PERT-COST INPUT'!C7)</f>
        <v>6</v>
      </c>
      <c r="D12" s="63">
        <f>IF(B12="","",'PERT-COST INPUT'!D7)</f>
        <v>2500</v>
      </c>
      <c r="E12" s="43">
        <f>IF(B12="","",'PERT-COST INPUT'!E7)</f>
        <v>0</v>
      </c>
      <c r="F12" s="10">
        <f>IF(B12="","",0.01*'PERT-COST INPUT'!E7*'PERT-COST INPUT'!D7)</f>
        <v>0</v>
      </c>
      <c r="G12" s="33">
        <f>IF(B12="","",'PERT-COST INPUT'!F7)</f>
        <v>0</v>
      </c>
      <c r="H12" s="51">
        <f t="shared" si="5"/>
        <v>0</v>
      </c>
      <c r="I12" s="52">
        <f t="shared" si="6"/>
        <v>6</v>
      </c>
      <c r="J12" s="7"/>
      <c r="K12" s="1" t="s">
        <v>10</v>
      </c>
      <c r="L12" s="56">
        <f>IF('PERT-COST INPUT'!H12="","",'PERT-COST INPUT'!H12)</f>
      </c>
      <c r="M12" s="56">
        <f>IF('PERT-COST INPUT'!I12="","",'PERT-COST INPUT'!I12)</f>
      </c>
      <c r="N12" s="1" t="str">
        <f t="shared" si="2"/>
        <v>I</v>
      </c>
      <c r="O12" s="1">
        <v>0</v>
      </c>
      <c r="P12" s="1">
        <f t="shared" si="0"/>
        <v>9</v>
      </c>
      <c r="Q12">
        <f t="shared" si="3"/>
        <v>0</v>
      </c>
      <c r="R12">
        <f t="shared" si="4"/>
        <v>0</v>
      </c>
      <c r="S12" s="1">
        <f t="shared" si="1"/>
        <v>9</v>
      </c>
    </row>
    <row r="13" spans="1:19" ht="12.75">
      <c r="A13" s="100" t="str">
        <f>IF('PERT-COST INPUT'!A8="","",'PERT-COST INPUT'!A8)</f>
        <v>EE</v>
      </c>
      <c r="B13" s="90" t="str">
        <f>IF('PERT-COST INPUT'!B8="","",'PERT-COST INPUT'!B8)</f>
        <v>E</v>
      </c>
      <c r="C13" s="9">
        <f>IF(B13="","",'PERT-COST INPUT'!C8)</f>
        <v>2</v>
      </c>
      <c r="D13" s="63">
        <f>IF(B13="","",'PERT-COST INPUT'!D8)</f>
        <v>500</v>
      </c>
      <c r="E13" s="43">
        <f>IF(B13="","",'PERT-COST INPUT'!E8)</f>
        <v>0</v>
      </c>
      <c r="F13" s="10">
        <f>IF(B13="","",0.01*'PERT-COST INPUT'!E8*'PERT-COST INPUT'!D8)</f>
        <v>0</v>
      </c>
      <c r="G13" s="33">
        <f>IF(B13="","",'PERT-COST INPUT'!F8)</f>
        <v>0</v>
      </c>
      <c r="H13" s="51">
        <f t="shared" si="5"/>
        <v>0</v>
      </c>
      <c r="I13" s="52">
        <f t="shared" si="6"/>
        <v>2</v>
      </c>
      <c r="J13" s="7"/>
      <c r="K13" s="1" t="s">
        <v>11</v>
      </c>
      <c r="L13" s="56">
        <f>IF('PERT-COST INPUT'!H13="","",'PERT-COST INPUT'!H13)</f>
      </c>
      <c r="M13" s="56">
        <f>IF('PERT-COST INPUT'!I13="","",'PERT-COST INPUT'!I13)</f>
      </c>
      <c r="N13" s="1">
        <f t="shared" si="2"/>
      </c>
      <c r="O13" s="1">
        <v>0</v>
      </c>
      <c r="P13" s="1">
        <f t="shared" si="0"/>
        <v>0</v>
      </c>
      <c r="Q13">
        <f t="shared" si="3"/>
        <v>0</v>
      </c>
      <c r="R13">
        <f t="shared" si="4"/>
        <v>0</v>
      </c>
      <c r="S13" s="1">
        <f t="shared" si="1"/>
        <v>0</v>
      </c>
    </row>
    <row r="14" spans="1:19" ht="12.75">
      <c r="A14" s="100" t="str">
        <f>IF('PERT-COST INPUT'!A9="","",'PERT-COST INPUT'!A9)</f>
        <v>FF</v>
      </c>
      <c r="B14" s="90" t="str">
        <f>IF('PERT-COST INPUT'!B9="","",'PERT-COST INPUT'!B9)</f>
        <v>F</v>
      </c>
      <c r="C14" s="9">
        <f>IF(B14="","",'PERT-COST INPUT'!C9)</f>
        <v>13</v>
      </c>
      <c r="D14" s="63">
        <f>IF(B14="","",'PERT-COST INPUT'!D9)</f>
        <v>13000</v>
      </c>
      <c r="E14" s="43">
        <f>IF(B14="","",'PERT-COST INPUT'!E9)</f>
        <v>0</v>
      </c>
      <c r="F14" s="10">
        <f>IF(B14="","",0.01*'PERT-COST INPUT'!E9*'PERT-COST INPUT'!D9)</f>
        <v>0</v>
      </c>
      <c r="G14" s="33">
        <f>IF(B14="","",'PERT-COST INPUT'!F9)</f>
        <v>0</v>
      </c>
      <c r="H14" s="51">
        <f t="shared" si="5"/>
        <v>0</v>
      </c>
      <c r="I14" s="52">
        <f t="shared" si="6"/>
        <v>13</v>
      </c>
      <c r="J14" s="7"/>
      <c r="K14" s="1" t="s">
        <v>12</v>
      </c>
      <c r="L14" s="56">
        <f>IF('PERT-COST INPUT'!H14="","",'PERT-COST INPUT'!H14)</f>
      </c>
      <c r="M14" s="56">
        <f>IF('PERT-COST INPUT'!I14="","",'PERT-COST INPUT'!I14)</f>
      </c>
      <c r="N14" s="1">
        <f t="shared" si="2"/>
      </c>
      <c r="O14" s="1">
        <v>0</v>
      </c>
      <c r="P14" s="1">
        <f t="shared" si="0"/>
        <v>0</v>
      </c>
      <c r="Q14">
        <f t="shared" si="3"/>
        <v>0</v>
      </c>
      <c r="R14">
        <f t="shared" si="4"/>
        <v>0</v>
      </c>
      <c r="S14" s="1">
        <f t="shared" si="1"/>
        <v>0</v>
      </c>
    </row>
    <row r="15" spans="1:19" ht="12.75">
      <c r="A15" s="100" t="str">
        <f>IF('PERT-COST INPUT'!A10="","",'PERT-COST INPUT'!A10)</f>
        <v>GG</v>
      </c>
      <c r="B15" s="90" t="str">
        <f>IF('PERT-COST INPUT'!B10="","",'PERT-COST INPUT'!B10)</f>
        <v>G</v>
      </c>
      <c r="C15" s="9">
        <f>IF(B15="","",'PERT-COST INPUT'!C10)</f>
        <v>1</v>
      </c>
      <c r="D15" s="63">
        <f>IF(B15="","",'PERT-COST INPUT'!D10)</f>
        <v>1500</v>
      </c>
      <c r="E15" s="43">
        <f>IF(B15="","",'PERT-COST INPUT'!E10)</f>
        <v>0</v>
      </c>
      <c r="F15" s="10">
        <f>IF(B15="","",0.01*'PERT-COST INPUT'!E10*'PERT-COST INPUT'!D10)</f>
        <v>0</v>
      </c>
      <c r="G15" s="33">
        <f>IF(B15="","",'PERT-COST INPUT'!F10)</f>
        <v>0</v>
      </c>
      <c r="H15" s="51">
        <f t="shared" si="5"/>
        <v>0</v>
      </c>
      <c r="I15" s="52">
        <f t="shared" si="6"/>
        <v>1</v>
      </c>
      <c r="J15" s="7"/>
      <c r="K15" s="1" t="s">
        <v>13</v>
      </c>
      <c r="L15" s="56">
        <f>IF('PERT-COST INPUT'!H15="","",'PERT-COST INPUT'!H15)</f>
      </c>
      <c r="M15" s="56">
        <f>IF('PERT-COST INPUT'!I15="","",'PERT-COST INPUT'!I15)</f>
      </c>
      <c r="N15" s="1">
        <f t="shared" si="2"/>
      </c>
      <c r="O15" s="1">
        <v>0</v>
      </c>
      <c r="P15" s="1">
        <f t="shared" si="0"/>
        <v>0</v>
      </c>
      <c r="Q15">
        <f t="shared" si="3"/>
        <v>0</v>
      </c>
      <c r="R15">
        <f t="shared" si="4"/>
        <v>0</v>
      </c>
      <c r="S15" s="1">
        <f t="shared" si="1"/>
        <v>0</v>
      </c>
    </row>
    <row r="16" spans="1:19" ht="12.75">
      <c r="A16" s="100" t="str">
        <f>IF('PERT-COST INPUT'!A11="","",'PERT-COST INPUT'!A11)</f>
        <v>HH</v>
      </c>
      <c r="B16" s="90" t="str">
        <f>IF('PERT-COST INPUT'!B11="","",'PERT-COST INPUT'!B11)</f>
        <v>H</v>
      </c>
      <c r="C16" s="9">
        <f>IF(B16="","",'PERT-COST INPUT'!C11)</f>
        <v>20</v>
      </c>
      <c r="D16" s="63">
        <f>IF(B16="","",'PERT-COST INPUT'!D11)</f>
        <v>6000</v>
      </c>
      <c r="E16" s="43">
        <f>IF(B16="","",'PERT-COST INPUT'!E11)</f>
        <v>0</v>
      </c>
      <c r="F16" s="10">
        <f>IF(B16="","",0.01*'PERT-COST INPUT'!E11*'PERT-COST INPUT'!D11)</f>
        <v>0</v>
      </c>
      <c r="G16" s="33">
        <f>IF(B16="","",'PERT-COST INPUT'!F11)</f>
        <v>0</v>
      </c>
      <c r="H16" s="51">
        <f t="shared" si="5"/>
        <v>0</v>
      </c>
      <c r="I16" s="52">
        <f t="shared" si="6"/>
        <v>20</v>
      </c>
      <c r="J16" s="7"/>
      <c r="K16" s="1" t="s">
        <v>14</v>
      </c>
      <c r="L16" s="56">
        <f>IF('PERT-COST INPUT'!H16="","",'PERT-COST INPUT'!H16)</f>
      </c>
      <c r="M16" s="56">
        <f>IF('PERT-COST INPUT'!I16="","",'PERT-COST INPUT'!I16)</f>
      </c>
      <c r="N16" s="1">
        <f t="shared" si="2"/>
      </c>
      <c r="O16" s="1">
        <v>0</v>
      </c>
      <c r="P16" s="1">
        <f t="shared" si="0"/>
        <v>0</v>
      </c>
      <c r="Q16">
        <f t="shared" si="3"/>
        <v>0</v>
      </c>
      <c r="R16">
        <f t="shared" si="4"/>
        <v>0</v>
      </c>
      <c r="S16" s="1">
        <f t="shared" si="1"/>
        <v>0</v>
      </c>
    </row>
    <row r="17" spans="1:19" ht="12.75">
      <c r="A17" s="100" t="str">
        <f>IF('PERT-COST INPUT'!A12="","",'PERT-COST INPUT'!A12)</f>
        <v>II</v>
      </c>
      <c r="B17" s="90" t="str">
        <f>IF('PERT-COST INPUT'!B12="","",'PERT-COST INPUT'!B12)</f>
        <v>I</v>
      </c>
      <c r="C17" s="9">
        <f>IF(B17="","",'PERT-COST INPUT'!C12)</f>
        <v>9</v>
      </c>
      <c r="D17" s="63">
        <f>IF(B17="","",'PERT-COST INPUT'!D12)</f>
        <v>7000</v>
      </c>
      <c r="E17" s="43">
        <f>IF(B17="","",'PERT-COST INPUT'!E12)</f>
        <v>0</v>
      </c>
      <c r="F17" s="10">
        <f>IF(B17="","",0.01*'PERT-COST INPUT'!E12*'PERT-COST INPUT'!D12)</f>
        <v>0</v>
      </c>
      <c r="G17" s="33">
        <f>IF(B17="","",'PERT-COST INPUT'!F12)</f>
        <v>0</v>
      </c>
      <c r="H17" s="51">
        <f t="shared" si="5"/>
        <v>0</v>
      </c>
      <c r="I17" s="52">
        <f t="shared" si="6"/>
        <v>9</v>
      </c>
      <c r="J17" s="7"/>
      <c r="K17" s="1" t="s">
        <v>15</v>
      </c>
      <c r="L17" s="56">
        <f>IF('PERT-COST INPUT'!H17="","",'PERT-COST INPUT'!H17)</f>
      </c>
      <c r="M17" s="56">
        <f>IF('PERT-COST INPUT'!I17="","",'PERT-COST INPUT'!I17)</f>
      </c>
      <c r="N17" s="1">
        <f t="shared" si="2"/>
      </c>
      <c r="O17" s="1">
        <v>0</v>
      </c>
      <c r="P17" s="1">
        <f t="shared" si="0"/>
        <v>0</v>
      </c>
      <c r="Q17">
        <f t="shared" si="3"/>
        <v>0</v>
      </c>
      <c r="R17">
        <f t="shared" si="4"/>
        <v>0</v>
      </c>
      <c r="S17" s="1">
        <f t="shared" si="1"/>
        <v>0</v>
      </c>
    </row>
    <row r="18" spans="1:19" ht="12.75">
      <c r="A18" s="100">
        <f>IF('PERT-COST INPUT'!A13="","",'PERT-COST INPUT'!A13)</f>
      </c>
      <c r="B18" s="90">
        <f>IF('PERT-COST INPUT'!B13="","",'PERT-COST INPUT'!B13)</f>
      </c>
      <c r="C18" s="9">
        <f>IF(B18="","",'PERT-COST INPUT'!C13)</f>
      </c>
      <c r="D18" s="63">
        <f>IF(B18="","",'PERT-COST INPUT'!D13)</f>
      </c>
      <c r="E18" s="43">
        <f>IF(B18="","",'PERT-COST INPUT'!E13)</f>
      </c>
      <c r="F18" s="10">
        <f>IF(B18="","",0.01*'PERT-COST INPUT'!E13*'PERT-COST INPUT'!D13)</f>
      </c>
      <c r="G18" s="33">
        <f>IF(B18="","",'PERT-COST INPUT'!F13)</f>
      </c>
      <c r="H18" s="51">
        <f t="shared" si="5"/>
      </c>
      <c r="I18" s="52">
        <f t="shared" si="6"/>
      </c>
      <c r="J18" s="7"/>
      <c r="K18" s="1" t="s">
        <v>16</v>
      </c>
      <c r="L18" s="56">
        <f>IF('PERT-COST INPUT'!H18="","",'PERT-COST INPUT'!H18)</f>
      </c>
      <c r="M18" s="56">
        <f>IF('PERT-COST INPUT'!I18="","",'PERT-COST INPUT'!I18)</f>
      </c>
      <c r="N18" s="1">
        <f t="shared" si="2"/>
      </c>
      <c r="O18" s="1">
        <v>0</v>
      </c>
      <c r="P18" s="1">
        <f t="shared" si="0"/>
        <v>0</v>
      </c>
      <c r="Q18">
        <f t="shared" si="3"/>
        <v>0</v>
      </c>
      <c r="R18">
        <f t="shared" si="4"/>
        <v>0</v>
      </c>
      <c r="S18" s="1">
        <f t="shared" si="1"/>
        <v>0</v>
      </c>
    </row>
    <row r="19" spans="1:19" ht="12.75">
      <c r="A19" s="100">
        <f>IF('PERT-COST INPUT'!A14="","",'PERT-COST INPUT'!A14)</f>
      </c>
      <c r="B19" s="90">
        <f>IF('PERT-COST INPUT'!B14="","",'PERT-COST INPUT'!B14)</f>
      </c>
      <c r="C19" s="9">
        <f>IF(B19="","",'PERT-COST INPUT'!C14)</f>
      </c>
      <c r="D19" s="63">
        <f>IF(B19="","",'PERT-COST INPUT'!D14)</f>
      </c>
      <c r="E19" s="43">
        <f>IF(B19="","",'PERT-COST INPUT'!E14)</f>
      </c>
      <c r="F19" s="10">
        <f>IF(B19="","",0.01*'PERT-COST INPUT'!E14*'PERT-COST INPUT'!D14)</f>
      </c>
      <c r="G19" s="33">
        <f>IF(B19="","",'PERT-COST INPUT'!F14)</f>
      </c>
      <c r="H19" s="51">
        <f t="shared" si="5"/>
      </c>
      <c r="I19" s="52">
        <f t="shared" si="6"/>
      </c>
      <c r="J19" s="7"/>
      <c r="K19" s="1" t="s">
        <v>17</v>
      </c>
      <c r="L19" s="56">
        <f>IF('PERT-COST INPUT'!H19="","",'PERT-COST INPUT'!H19)</f>
      </c>
      <c r="M19" s="56">
        <f>IF('PERT-COST INPUT'!I19="","",'PERT-COST INPUT'!I19)</f>
      </c>
      <c r="N19" s="1">
        <f t="shared" si="2"/>
      </c>
      <c r="O19" s="1">
        <v>0</v>
      </c>
      <c r="P19" s="1">
        <f t="shared" si="0"/>
        <v>0</v>
      </c>
      <c r="Q19">
        <f t="shared" si="3"/>
        <v>0</v>
      </c>
      <c r="R19">
        <f t="shared" si="4"/>
        <v>0</v>
      </c>
      <c r="S19" s="1">
        <f t="shared" si="1"/>
        <v>0</v>
      </c>
    </row>
    <row r="20" spans="1:19" ht="12.75">
      <c r="A20" s="100">
        <f>IF('PERT-COST INPUT'!A15="","",'PERT-COST INPUT'!A15)</f>
      </c>
      <c r="B20" s="90">
        <f>IF('PERT-COST INPUT'!B15="","",'PERT-COST INPUT'!B15)</f>
      </c>
      <c r="C20" s="9">
        <f>IF(B20="","",'PERT-COST INPUT'!C15)</f>
      </c>
      <c r="D20" s="63">
        <f>IF(B20="","",'PERT-COST INPUT'!D15)</f>
      </c>
      <c r="E20" s="43">
        <f>IF(B20="","",'PERT-COST INPUT'!E15)</f>
      </c>
      <c r="F20" s="10">
        <f>IF(B20="","",0.01*'PERT-COST INPUT'!E15*'PERT-COST INPUT'!D15)</f>
      </c>
      <c r="G20" s="33">
        <f>IF(B20="","",'PERT-COST INPUT'!F15)</f>
      </c>
      <c r="H20" s="51">
        <f t="shared" si="5"/>
      </c>
      <c r="I20" s="52">
        <f t="shared" si="6"/>
      </c>
      <c r="J20" s="7"/>
      <c r="K20" s="1" t="s">
        <v>18</v>
      </c>
      <c r="L20" s="56">
        <f>IF('PERT-COST INPUT'!H20="","",'PERT-COST INPUT'!H20)</f>
      </c>
      <c r="M20" s="56">
        <f>IF('PERT-COST INPUT'!I20="","",'PERT-COST INPUT'!I20)</f>
      </c>
      <c r="N20" s="1">
        <f t="shared" si="2"/>
      </c>
      <c r="O20" s="1">
        <v>0</v>
      </c>
      <c r="P20" s="1">
        <f t="shared" si="0"/>
        <v>0</v>
      </c>
      <c r="Q20">
        <f t="shared" si="3"/>
        <v>0</v>
      </c>
      <c r="R20">
        <f t="shared" si="4"/>
        <v>0</v>
      </c>
      <c r="S20" s="1">
        <f t="shared" si="1"/>
        <v>0</v>
      </c>
    </row>
    <row r="21" spans="1:19" ht="12.75">
      <c r="A21" s="100">
        <f>IF('PERT-COST INPUT'!A16="","",'PERT-COST INPUT'!A16)</f>
      </c>
      <c r="B21" s="90">
        <f>IF('PERT-COST INPUT'!B16="","",'PERT-COST INPUT'!B16)</f>
      </c>
      <c r="C21" s="9">
        <f>IF(B21="","",'PERT-COST INPUT'!C16)</f>
      </c>
      <c r="D21" s="63">
        <f>IF(B21="","",'PERT-COST INPUT'!D16)</f>
      </c>
      <c r="E21" s="43">
        <f>IF(B21="","",'PERT-COST INPUT'!E16)</f>
      </c>
      <c r="F21" s="10">
        <f>IF(B21="","",0.01*'PERT-COST INPUT'!E16*'PERT-COST INPUT'!D16)</f>
      </c>
      <c r="G21" s="33">
        <f>IF(B21="","",'PERT-COST INPUT'!F16)</f>
      </c>
      <c r="H21" s="51">
        <f t="shared" si="5"/>
      </c>
      <c r="I21" s="52">
        <f t="shared" si="6"/>
      </c>
      <c r="J21" s="7"/>
      <c r="K21" s="1" t="s">
        <v>19</v>
      </c>
      <c r="L21" s="56">
        <f>IF('PERT-COST INPUT'!H21="","",'PERT-COST INPUT'!H21)</f>
      </c>
      <c r="M21" s="56">
        <f>IF('PERT-COST INPUT'!I21="","",'PERT-COST INPUT'!I21)</f>
      </c>
      <c r="N21" s="1">
        <f t="shared" si="2"/>
      </c>
      <c r="O21" s="1">
        <v>0</v>
      </c>
      <c r="P21" s="1">
        <f t="shared" si="0"/>
        <v>0</v>
      </c>
      <c r="Q21">
        <f t="shared" si="3"/>
        <v>0</v>
      </c>
      <c r="R21">
        <f t="shared" si="4"/>
        <v>0</v>
      </c>
      <c r="S21" s="1">
        <f t="shared" si="1"/>
        <v>0</v>
      </c>
    </row>
    <row r="22" spans="1:19" ht="12.75">
      <c r="A22" s="100">
        <f>IF('PERT-COST INPUT'!A17="","",'PERT-COST INPUT'!A17)</f>
      </c>
      <c r="B22" s="90">
        <f>IF('PERT-COST INPUT'!B17="","",'PERT-COST INPUT'!B17)</f>
      </c>
      <c r="C22" s="9">
        <f>IF(B22="","",'PERT-COST INPUT'!C17)</f>
      </c>
      <c r="D22" s="63">
        <f>IF(B22="","",'PERT-COST INPUT'!D17)</f>
      </c>
      <c r="E22" s="43">
        <f>IF(B22="","",'PERT-COST INPUT'!E17)</f>
      </c>
      <c r="F22" s="10">
        <f>IF(B22="","",0.01*'PERT-COST INPUT'!E17*'PERT-COST INPUT'!D17)</f>
      </c>
      <c r="G22" s="33">
        <f>IF(B22="","",'PERT-COST INPUT'!F17)</f>
      </c>
      <c r="H22" s="51">
        <f t="shared" si="5"/>
      </c>
      <c r="I22" s="52">
        <f t="shared" si="6"/>
      </c>
      <c r="J22" s="7"/>
      <c r="K22" s="1" t="s">
        <v>20</v>
      </c>
      <c r="L22" s="56">
        <f>IF('PERT-COST INPUT'!H22="","",'PERT-COST INPUT'!H22)</f>
      </c>
      <c r="M22" s="56">
        <f>IF('PERT-COST INPUT'!I22="","",'PERT-COST INPUT'!I22)</f>
      </c>
      <c r="N22" s="1">
        <f t="shared" si="2"/>
      </c>
      <c r="O22" s="1">
        <v>0</v>
      </c>
      <c r="P22" s="1">
        <f t="shared" si="0"/>
        <v>0</v>
      </c>
      <c r="Q22">
        <f t="shared" si="3"/>
        <v>0</v>
      </c>
      <c r="R22">
        <f t="shared" si="4"/>
        <v>0</v>
      </c>
      <c r="S22" s="1">
        <f t="shared" si="1"/>
        <v>0</v>
      </c>
    </row>
    <row r="23" spans="1:19" ht="12.75">
      <c r="A23" s="100">
        <f>IF('PERT-COST INPUT'!A18="","",'PERT-COST INPUT'!A18)</f>
      </c>
      <c r="B23" s="90">
        <f>IF('PERT-COST INPUT'!B18="","",'PERT-COST INPUT'!B18)</f>
      </c>
      <c r="C23" s="9">
        <f>IF(B23="","",'PERT-COST INPUT'!C18)</f>
      </c>
      <c r="D23" s="63">
        <f>IF(B23="","",'PERT-COST INPUT'!D18)</f>
      </c>
      <c r="E23" s="43">
        <f>IF(B23="","",'PERT-COST INPUT'!E18)</f>
      </c>
      <c r="F23" s="10">
        <f>IF(B23="","",0.01*'PERT-COST INPUT'!E18*'PERT-COST INPUT'!D18)</f>
      </c>
      <c r="G23" s="33">
        <f>IF(B23="","",'PERT-COST INPUT'!F18)</f>
      </c>
      <c r="H23" s="51">
        <f t="shared" si="5"/>
      </c>
      <c r="I23" s="52">
        <f t="shared" si="6"/>
      </c>
      <c r="J23" s="7"/>
      <c r="K23" s="1" t="s">
        <v>21</v>
      </c>
      <c r="L23" s="56">
        <f>IF('PERT-COST INPUT'!H23="","",'PERT-COST INPUT'!H23)</f>
      </c>
      <c r="M23" s="56">
        <f>IF('PERT-COST INPUT'!I23="","",'PERT-COST INPUT'!I23)</f>
      </c>
      <c r="N23" s="1">
        <f t="shared" si="2"/>
      </c>
      <c r="O23" s="1">
        <v>0</v>
      </c>
      <c r="P23" s="1">
        <f t="shared" si="0"/>
        <v>0</v>
      </c>
      <c r="Q23">
        <f t="shared" si="3"/>
        <v>0</v>
      </c>
      <c r="R23">
        <f t="shared" si="4"/>
        <v>0</v>
      </c>
      <c r="S23" s="1">
        <f t="shared" si="1"/>
        <v>0</v>
      </c>
    </row>
    <row r="24" spans="1:19" ht="12.75">
      <c r="A24" s="100">
        <f>IF('PERT-COST INPUT'!A19="","",'PERT-COST INPUT'!A19)</f>
      </c>
      <c r="B24" s="90">
        <f>IF('PERT-COST INPUT'!B19="","",'PERT-COST INPUT'!B19)</f>
      </c>
      <c r="C24" s="9">
        <f>IF(B24="","",'PERT-COST INPUT'!C19)</f>
      </c>
      <c r="D24" s="63">
        <f>IF(B24="","",'PERT-COST INPUT'!D19)</f>
      </c>
      <c r="E24" s="43">
        <f>IF(B24="","",'PERT-COST INPUT'!E19)</f>
      </c>
      <c r="F24" s="10">
        <f>IF(B24="","",0.01*'PERT-COST INPUT'!E19*'PERT-COST INPUT'!D19)</f>
      </c>
      <c r="G24" s="33">
        <f>IF(B24="","",'PERT-COST INPUT'!F19)</f>
      </c>
      <c r="H24" s="51">
        <f t="shared" si="5"/>
      </c>
      <c r="I24" s="52">
        <f t="shared" si="6"/>
      </c>
      <c r="J24" s="7"/>
      <c r="K24" s="1" t="s">
        <v>22</v>
      </c>
      <c r="L24" s="56">
        <f>IF('PERT-COST INPUT'!H24="","",'PERT-COST INPUT'!H24)</f>
      </c>
      <c r="M24" s="56">
        <f>IF('PERT-COST INPUT'!I24="","",'PERT-COST INPUT'!I24)</f>
      </c>
      <c r="N24" s="1">
        <f t="shared" si="2"/>
      </c>
      <c r="O24" s="1">
        <v>0</v>
      </c>
      <c r="P24" s="1">
        <f t="shared" si="0"/>
        <v>0</v>
      </c>
      <c r="Q24">
        <f t="shared" si="3"/>
        <v>0</v>
      </c>
      <c r="R24">
        <f t="shared" si="4"/>
        <v>0</v>
      </c>
      <c r="S24" s="1">
        <f t="shared" si="1"/>
        <v>0</v>
      </c>
    </row>
    <row r="25" spans="1:19" ht="12.75">
      <c r="A25" s="100">
        <f>IF('PERT-COST INPUT'!A20="","",'PERT-COST INPUT'!A20)</f>
      </c>
      <c r="B25" s="90">
        <f>IF('PERT-COST INPUT'!B20="","",'PERT-COST INPUT'!B20)</f>
      </c>
      <c r="C25" s="9">
        <f>IF(B25="","",'PERT-COST INPUT'!C20)</f>
      </c>
      <c r="D25" s="63">
        <f>IF(B25="","",'PERT-COST INPUT'!D20)</f>
      </c>
      <c r="E25" s="43">
        <f>IF(B25="","",'PERT-COST INPUT'!E20)</f>
      </c>
      <c r="F25" s="10">
        <f>IF(B25="","",0.01*'PERT-COST INPUT'!E20*'PERT-COST INPUT'!D20)</f>
      </c>
      <c r="G25" s="33">
        <f>IF(B25="","",'PERT-COST INPUT'!F20)</f>
      </c>
      <c r="H25" s="51">
        <f t="shared" si="5"/>
      </c>
      <c r="I25" s="52">
        <f t="shared" si="6"/>
      </c>
      <c r="J25" s="7"/>
      <c r="K25" s="1" t="s">
        <v>23</v>
      </c>
      <c r="L25" s="56">
        <f>IF('PERT-COST INPUT'!H25="","",'PERT-COST INPUT'!H25)</f>
      </c>
      <c r="M25" s="56">
        <f>IF('PERT-COST INPUT'!I25="","",'PERT-COST INPUT'!I25)</f>
      </c>
      <c r="N25" s="1">
        <f t="shared" si="2"/>
      </c>
      <c r="O25" s="1">
        <v>0</v>
      </c>
      <c r="P25" s="1">
        <f t="shared" si="0"/>
        <v>0</v>
      </c>
      <c r="Q25">
        <f t="shared" si="3"/>
        <v>0</v>
      </c>
      <c r="R25">
        <f t="shared" si="4"/>
        <v>0</v>
      </c>
      <c r="S25" s="1">
        <f t="shared" si="1"/>
        <v>0</v>
      </c>
    </row>
    <row r="26" spans="1:19" ht="12.75">
      <c r="A26" s="100">
        <f>IF('PERT-COST INPUT'!A21="","",'PERT-COST INPUT'!A21)</f>
      </c>
      <c r="B26" s="90">
        <f>IF('PERT-COST INPUT'!B21="","",'PERT-COST INPUT'!B21)</f>
      </c>
      <c r="C26" s="9">
        <f>IF(B26="","",'PERT-COST INPUT'!C21)</f>
      </c>
      <c r="D26" s="63">
        <f>IF(B26="","",'PERT-COST INPUT'!D21)</f>
      </c>
      <c r="E26" s="43">
        <f>IF(B26="","",'PERT-COST INPUT'!E21)</f>
      </c>
      <c r="F26" s="10">
        <f>IF(B26="","",0.01*'PERT-COST INPUT'!E21*'PERT-COST INPUT'!D21)</f>
      </c>
      <c r="G26" s="33">
        <f>IF(B26="","",'PERT-COST INPUT'!F21)</f>
      </c>
      <c r="H26" s="51">
        <f t="shared" si="5"/>
      </c>
      <c r="I26" s="52">
        <f t="shared" si="6"/>
      </c>
      <c r="J26" s="7"/>
      <c r="K26" s="1" t="s">
        <v>24</v>
      </c>
      <c r="L26" s="56">
        <f>IF('PERT-COST INPUT'!H26="","",'PERT-COST INPUT'!H26)</f>
      </c>
      <c r="M26" s="56">
        <f>IF('PERT-COST INPUT'!I26="","",'PERT-COST INPUT'!I26)</f>
      </c>
      <c r="N26" s="1">
        <f t="shared" si="2"/>
      </c>
      <c r="O26" s="1">
        <v>0</v>
      </c>
      <c r="P26" s="1">
        <f t="shared" si="0"/>
        <v>0</v>
      </c>
      <c r="Q26">
        <f t="shared" si="3"/>
        <v>0</v>
      </c>
      <c r="R26">
        <f t="shared" si="4"/>
        <v>0</v>
      </c>
      <c r="S26" s="1">
        <f t="shared" si="1"/>
        <v>0</v>
      </c>
    </row>
    <row r="27" spans="1:19" ht="12.75">
      <c r="A27" s="100">
        <f>IF('PERT-COST INPUT'!A22="","",'PERT-COST INPUT'!A22)</f>
      </c>
      <c r="B27" s="90">
        <f>IF('PERT-COST INPUT'!B22="","",'PERT-COST INPUT'!B22)</f>
      </c>
      <c r="C27" s="9">
        <f>IF(B27="","",'PERT-COST INPUT'!C22)</f>
      </c>
      <c r="D27" s="63">
        <f>IF(B27="","",'PERT-COST INPUT'!D22)</f>
      </c>
      <c r="E27" s="43">
        <f>IF(B27="","",'PERT-COST INPUT'!E22)</f>
      </c>
      <c r="F27" s="10">
        <f>IF(B27="","",0.01*'PERT-COST INPUT'!E22*'PERT-COST INPUT'!D22)</f>
      </c>
      <c r="G27" s="33">
        <f>IF(B27="","",'PERT-COST INPUT'!F22)</f>
      </c>
      <c r="H27" s="51">
        <f t="shared" si="5"/>
      </c>
      <c r="I27" s="52">
        <f t="shared" si="6"/>
      </c>
      <c r="J27" s="7"/>
      <c r="K27" s="1" t="s">
        <v>25</v>
      </c>
      <c r="L27" s="56">
        <f>IF('PERT-COST INPUT'!H27="","",'PERT-COST INPUT'!H27)</f>
      </c>
      <c r="M27" s="56">
        <f>IF('PERT-COST INPUT'!I27="","",'PERT-COST INPUT'!I27)</f>
      </c>
      <c r="N27" s="1">
        <f t="shared" si="2"/>
      </c>
      <c r="O27" s="1">
        <v>0</v>
      </c>
      <c r="P27" s="1">
        <f t="shared" si="0"/>
        <v>0</v>
      </c>
      <c r="Q27">
        <f t="shared" si="3"/>
        <v>0</v>
      </c>
      <c r="R27">
        <f t="shared" si="4"/>
        <v>0</v>
      </c>
      <c r="S27" s="1">
        <f t="shared" si="1"/>
        <v>0</v>
      </c>
    </row>
    <row r="28" spans="1:19" ht="12.75">
      <c r="A28" s="100">
        <f>IF('PERT-COST INPUT'!A23="","",'PERT-COST INPUT'!A23)</f>
      </c>
      <c r="B28" s="90">
        <f>IF('PERT-COST INPUT'!B23="","",'PERT-COST INPUT'!B23)</f>
      </c>
      <c r="C28" s="9">
        <f>IF(B28="","",'PERT-COST INPUT'!C23)</f>
      </c>
      <c r="D28" s="63">
        <f>IF(B28="","",'PERT-COST INPUT'!D23)</f>
      </c>
      <c r="E28" s="43">
        <f>IF(B28="","",'PERT-COST INPUT'!E23)</f>
      </c>
      <c r="F28" s="10">
        <f>IF(B28="","",0.01*'PERT-COST INPUT'!E23*'PERT-COST INPUT'!D23)</f>
      </c>
      <c r="G28" s="33">
        <f>IF(B28="","",'PERT-COST INPUT'!F23)</f>
      </c>
      <c r="H28" s="51">
        <f t="shared" si="5"/>
      </c>
      <c r="I28" s="52">
        <f t="shared" si="6"/>
      </c>
      <c r="J28" s="7"/>
      <c r="K28" s="1" t="s">
        <v>26</v>
      </c>
      <c r="L28" s="56">
        <f>IF('PERT-COST INPUT'!H28="","",'PERT-COST INPUT'!H28)</f>
      </c>
      <c r="M28" s="56">
        <f>IF('PERT-COST INPUT'!I28="","",'PERT-COST INPUT'!I28)</f>
      </c>
      <c r="N28" s="1">
        <f t="shared" si="2"/>
      </c>
      <c r="O28" s="1">
        <v>0</v>
      </c>
      <c r="P28" s="1">
        <f t="shared" si="0"/>
        <v>0</v>
      </c>
      <c r="Q28">
        <f t="shared" si="3"/>
        <v>0</v>
      </c>
      <c r="R28">
        <f t="shared" si="4"/>
        <v>0</v>
      </c>
      <c r="S28" s="1">
        <f t="shared" si="1"/>
        <v>0</v>
      </c>
    </row>
    <row r="29" spans="1:19" ht="12.75">
      <c r="A29" s="100">
        <f>IF('PERT-COST INPUT'!A24="","",'PERT-COST INPUT'!A24)</f>
      </c>
      <c r="B29" s="90">
        <f>IF('PERT-COST INPUT'!B24="","",'PERT-COST INPUT'!B24)</f>
      </c>
      <c r="C29" s="9">
        <f>IF(B29="","",'PERT-COST INPUT'!C24)</f>
      </c>
      <c r="D29" s="63">
        <f>IF(B29="","",'PERT-COST INPUT'!D24)</f>
      </c>
      <c r="E29" s="43">
        <f>IF(B29="","",'PERT-COST INPUT'!E24)</f>
      </c>
      <c r="F29" s="10">
        <f>IF(B29="","",0.01*'PERT-COST INPUT'!E24*'PERT-COST INPUT'!D24)</f>
      </c>
      <c r="G29" s="33">
        <f>IF(B29="","",'PERT-COST INPUT'!F24)</f>
      </c>
      <c r="H29" s="51">
        <f t="shared" si="5"/>
      </c>
      <c r="I29" s="52">
        <f t="shared" si="6"/>
      </c>
      <c r="J29" s="7"/>
      <c r="K29" s="1" t="s">
        <v>27</v>
      </c>
      <c r="L29" s="56">
        <f>IF('PERT-COST INPUT'!H29="","",'PERT-COST INPUT'!H29)</f>
      </c>
      <c r="M29" s="56">
        <f>IF('PERT-COST INPUT'!I29="","",'PERT-COST INPUT'!I29)</f>
      </c>
      <c r="N29" s="1">
        <f t="shared" si="2"/>
      </c>
      <c r="O29" s="1">
        <v>0</v>
      </c>
      <c r="P29" s="1">
        <f t="shared" si="0"/>
        <v>0</v>
      </c>
      <c r="Q29">
        <f t="shared" si="3"/>
        <v>0</v>
      </c>
      <c r="R29">
        <f t="shared" si="4"/>
        <v>0</v>
      </c>
      <c r="S29" s="1">
        <f t="shared" si="1"/>
        <v>0</v>
      </c>
    </row>
    <row r="30" spans="1:18" ht="12.75">
      <c r="A30" s="100">
        <f>IF('PERT-COST INPUT'!A25="","",'PERT-COST INPUT'!A25)</f>
      </c>
      <c r="B30" s="90">
        <f>IF('PERT-COST INPUT'!B25="","",'PERT-COST INPUT'!B25)</f>
      </c>
      <c r="C30" s="9">
        <f>IF(B30="","",'PERT-COST INPUT'!C25)</f>
      </c>
      <c r="D30" s="63">
        <f>IF(B30="","",'PERT-COST INPUT'!D25)</f>
      </c>
      <c r="E30" s="43">
        <f>IF(B30="","",'PERT-COST INPUT'!E25)</f>
      </c>
      <c r="F30" s="10">
        <f>IF(B30="","",0.01*'PERT-COST INPUT'!E25*'PERT-COST INPUT'!D25)</f>
      </c>
      <c r="G30" s="33">
        <f>IF(B30="","",'PERT-COST INPUT'!F25)</f>
      </c>
      <c r="H30" s="51">
        <f t="shared" si="5"/>
      </c>
      <c r="I30" s="52">
        <f t="shared" si="6"/>
      </c>
      <c r="J30" s="7"/>
      <c r="L30" s="56">
        <f>IF('PERT-COST INPUT'!H30="","",'PERT-COST INPUT'!H30)</f>
      </c>
      <c r="M30" s="56">
        <f>IF('PERT-COST INPUT'!I30="","",'PERT-COST INPUT'!I30)</f>
      </c>
      <c r="O30" s="1">
        <v>0</v>
      </c>
      <c r="Q30">
        <f t="shared" si="3"/>
        <v>0</v>
      </c>
      <c r="R30">
        <f t="shared" si="4"/>
        <v>0</v>
      </c>
    </row>
    <row r="31" spans="1:18" ht="12.75">
      <c r="A31" s="100">
        <f>IF('PERT-COST INPUT'!A26="","",'PERT-COST INPUT'!A26)</f>
      </c>
      <c r="B31" s="90">
        <f>IF('PERT-COST INPUT'!B26="","",'PERT-COST INPUT'!B26)</f>
      </c>
      <c r="C31" s="9">
        <f>IF(B31="","",'PERT-COST INPUT'!C26)</f>
      </c>
      <c r="D31" s="63">
        <f>IF(B31="","",'PERT-COST INPUT'!D26)</f>
      </c>
      <c r="E31" s="43">
        <f>IF(B31="","",'PERT-COST INPUT'!E26)</f>
      </c>
      <c r="F31" s="10">
        <f>IF(B31="","",0.01*'PERT-COST INPUT'!E26*'PERT-COST INPUT'!D26)</f>
      </c>
      <c r="G31" s="33">
        <f>IF(B31="","",'PERT-COST INPUT'!F26)</f>
      </c>
      <c r="H31" s="51">
        <f t="shared" si="5"/>
      </c>
      <c r="I31" s="52">
        <f t="shared" si="6"/>
      </c>
      <c r="J31" s="7"/>
      <c r="L31" s="56">
        <f>IF('PERT-COST INPUT'!H31="","",'PERT-COST INPUT'!H31)</f>
      </c>
      <c r="M31" s="56">
        <f>IF('PERT-COST INPUT'!I31="","",'PERT-COST INPUT'!I31)</f>
      </c>
      <c r="Q31">
        <f t="shared" si="3"/>
        <v>0</v>
      </c>
      <c r="R31">
        <f t="shared" si="4"/>
        <v>0</v>
      </c>
    </row>
    <row r="32" spans="1:18" ht="12.75">
      <c r="A32" s="100">
        <f>IF('PERT-COST INPUT'!A27="","",'PERT-COST INPUT'!A27)</f>
      </c>
      <c r="B32" s="90">
        <f>IF('PERT-COST INPUT'!B27="","",'PERT-COST INPUT'!B27)</f>
      </c>
      <c r="C32" s="9">
        <f>IF(B32="","",'PERT-COST INPUT'!C27)</f>
      </c>
      <c r="D32" s="63">
        <f>IF(B32="","",'PERT-COST INPUT'!D27)</f>
      </c>
      <c r="E32" s="43">
        <f>IF(B32="","",'PERT-COST INPUT'!E27)</f>
      </c>
      <c r="F32" s="10">
        <f>IF(B32="","",0.01*'PERT-COST INPUT'!E27*'PERT-COST INPUT'!D27)</f>
      </c>
      <c r="G32" s="33">
        <f>IF(B32="","",'PERT-COST INPUT'!F27)</f>
      </c>
      <c r="H32" s="51">
        <f t="shared" si="5"/>
      </c>
      <c r="I32" s="52">
        <f t="shared" si="6"/>
      </c>
      <c r="J32" s="7"/>
      <c r="L32" s="56">
        <f>IF('PERT-COST INPUT'!H32="","",'PERT-COST INPUT'!H32)</f>
      </c>
      <c r="M32" s="56">
        <f>IF('PERT-COST INPUT'!I32="","",'PERT-COST INPUT'!I32)</f>
      </c>
      <c r="Q32">
        <f t="shared" si="3"/>
        <v>0</v>
      </c>
      <c r="R32">
        <f t="shared" si="4"/>
        <v>0</v>
      </c>
    </row>
    <row r="33" spans="1:18" ht="12.75">
      <c r="A33" s="100">
        <f>IF('PERT-COST INPUT'!A28="","",'PERT-COST INPUT'!A28)</f>
      </c>
      <c r="B33" s="90">
        <f>IF('PERT-COST INPUT'!B28="","",'PERT-COST INPUT'!B28)</f>
      </c>
      <c r="C33" s="9">
        <f>IF(B33="","",'PERT-COST INPUT'!C28)</f>
      </c>
      <c r="D33" s="63">
        <f>IF(B33="","",'PERT-COST INPUT'!D28)</f>
      </c>
      <c r="E33" s="43">
        <f>IF(B33="","",'PERT-COST INPUT'!E28)</f>
      </c>
      <c r="F33" s="10">
        <f>IF(B33="","",0.01*'PERT-COST INPUT'!E28*'PERT-COST INPUT'!D28)</f>
      </c>
      <c r="G33" s="33">
        <f>IF(B33="","",'PERT-COST INPUT'!F28)</f>
      </c>
      <c r="H33" s="51">
        <f t="shared" si="5"/>
      </c>
      <c r="I33" s="52">
        <f t="shared" si="6"/>
      </c>
      <c r="J33" s="7"/>
      <c r="L33" s="56">
        <f>IF('PERT-COST INPUT'!H33="","",'PERT-COST INPUT'!H33)</f>
      </c>
      <c r="M33" s="56">
        <f>IF('PERT-COST INPUT'!I33="","",'PERT-COST INPUT'!I33)</f>
      </c>
      <c r="Q33">
        <f t="shared" si="3"/>
        <v>0</v>
      </c>
      <c r="R33">
        <f t="shared" si="4"/>
        <v>0</v>
      </c>
    </row>
    <row r="34" spans="1:18" ht="13.5" thickBot="1">
      <c r="A34" s="101">
        <f>IF('PERT-COST INPUT'!A29="","",'PERT-COST INPUT'!A29)</f>
      </c>
      <c r="B34" s="91">
        <f>IF('PERT-COST INPUT'!B29="","",'PERT-COST INPUT'!B29)</f>
      </c>
      <c r="C34" s="95">
        <f>IF(B34="","",'PERT-COST INPUT'!C29)</f>
      </c>
      <c r="D34" s="92">
        <f>IF(B34="","",'PERT-COST INPUT'!D29)</f>
      </c>
      <c r="E34" s="44">
        <f>IF(B34="","",'PERT-COST INPUT'!E29)</f>
      </c>
      <c r="F34" s="34">
        <f>IF(B34="","",0.01*'PERT-COST INPUT'!E29*'PERT-COST INPUT'!D29)</f>
      </c>
      <c r="G34" s="35">
        <f>IF(B34="","",'PERT-COST INPUT'!F29)</f>
      </c>
      <c r="H34" s="53">
        <f t="shared" si="5"/>
      </c>
      <c r="I34" s="54">
        <f t="shared" si="6"/>
      </c>
      <c r="J34" s="7"/>
      <c r="L34" s="56">
        <f>IF('PERT-COST INPUT'!H34="","",'PERT-COST INPUT'!H34)</f>
      </c>
      <c r="M34" s="56">
        <f>IF('PERT-COST INPUT'!I34="","",'PERT-COST INPUT'!I34)</f>
      </c>
      <c r="Q34">
        <f t="shared" si="3"/>
        <v>0</v>
      </c>
      <c r="R34">
        <f t="shared" si="4"/>
        <v>0</v>
      </c>
    </row>
    <row r="35" spans="5:18" ht="12.75">
      <c r="E35"/>
      <c r="L35" s="56">
        <f>IF('PERT-COST INPUT'!H35="","",'PERT-COST INPUT'!H35)</f>
      </c>
      <c r="M35" s="56">
        <f>IF('PERT-COST INPUT'!I35="","",'PERT-COST INPUT'!I35)</f>
      </c>
      <c r="Q35">
        <f t="shared" si="3"/>
        <v>0</v>
      </c>
      <c r="R35">
        <f t="shared" si="4"/>
        <v>0</v>
      </c>
    </row>
    <row r="36" spans="5:18" ht="12.75">
      <c r="E36"/>
      <c r="L36" s="56">
        <f>IF('PERT-COST INPUT'!H36="","",'PERT-COST INPUT'!H36)</f>
      </c>
      <c r="M36" s="56">
        <f>IF('PERT-COST INPUT'!I36="","",'PERT-COST INPUT'!I36)</f>
      </c>
      <c r="Q36">
        <f t="shared" si="3"/>
        <v>0</v>
      </c>
      <c r="R36">
        <f t="shared" si="4"/>
        <v>0</v>
      </c>
    </row>
    <row r="37" spans="5:18" ht="12.75">
      <c r="E37"/>
      <c r="L37" s="56">
        <f>IF('PERT-COST INPUT'!H37="","",'PERT-COST INPUT'!H37)</f>
      </c>
      <c r="M37" s="56">
        <f>IF('PERT-COST INPUT'!I37="","",'PERT-COST INPUT'!I37)</f>
      </c>
      <c r="Q37">
        <f t="shared" si="3"/>
        <v>0</v>
      </c>
      <c r="R37">
        <f t="shared" si="4"/>
        <v>0</v>
      </c>
    </row>
    <row r="38" spans="5:18" ht="12.75">
      <c r="E38"/>
      <c r="L38" s="56">
        <f>IF('PERT-COST INPUT'!H38="","",'PERT-COST INPUT'!H38)</f>
      </c>
      <c r="M38" s="56">
        <f>IF('PERT-COST INPUT'!I38="","",'PERT-COST INPUT'!I38)</f>
      </c>
      <c r="Q38">
        <f t="shared" si="3"/>
        <v>0</v>
      </c>
      <c r="R38">
        <f t="shared" si="4"/>
        <v>0</v>
      </c>
    </row>
    <row r="39" spans="5:18" ht="12.75">
      <c r="E39"/>
      <c r="L39" s="56">
        <f>IF('PERT-COST INPUT'!H39="","",'PERT-COST INPUT'!H39)</f>
      </c>
      <c r="M39" s="56">
        <f>IF('PERT-COST INPUT'!I39="","",'PERT-COST INPUT'!I39)</f>
      </c>
      <c r="Q39">
        <f t="shared" si="3"/>
        <v>0</v>
      </c>
      <c r="R39">
        <f t="shared" si="4"/>
        <v>0</v>
      </c>
    </row>
    <row r="40" spans="5:18" ht="12.75">
      <c r="E40"/>
      <c r="L40" s="56">
        <f>IF('PERT-COST INPUT'!H40="","",'PERT-COST INPUT'!H40)</f>
      </c>
      <c r="M40" s="56">
        <f>IF('PERT-COST INPUT'!I40="","",'PERT-COST INPUT'!I40)</f>
      </c>
      <c r="Q40">
        <f t="shared" si="3"/>
        <v>0</v>
      </c>
      <c r="R40">
        <f t="shared" si="4"/>
        <v>0</v>
      </c>
    </row>
    <row r="41" spans="5:18" ht="12.75">
      <c r="E41"/>
      <c r="L41" s="56">
        <f>IF('PERT-COST INPUT'!H41="","",'PERT-COST INPUT'!H41)</f>
      </c>
      <c r="M41" s="56">
        <f>IF('PERT-COST INPUT'!I41="","",'PERT-COST INPUT'!I41)</f>
      </c>
      <c r="Q41">
        <f t="shared" si="3"/>
        <v>0</v>
      </c>
      <c r="R41">
        <f t="shared" si="4"/>
        <v>0</v>
      </c>
    </row>
    <row r="42" spans="5:18" ht="12.75">
      <c r="E42"/>
      <c r="L42" s="56">
        <f>IF('PERT-COST INPUT'!H42="","",'PERT-COST INPUT'!H42)</f>
      </c>
      <c r="M42" s="56">
        <f>IF('PERT-COST INPUT'!I42="","",'PERT-COST INPUT'!I42)</f>
      </c>
      <c r="Q42">
        <f t="shared" si="3"/>
        <v>0</v>
      </c>
      <c r="R42">
        <f t="shared" si="4"/>
        <v>0</v>
      </c>
    </row>
    <row r="43" spans="5:18" ht="12.75">
      <c r="E43"/>
      <c r="L43" s="56">
        <f>IF('PERT-COST INPUT'!H43="","",'PERT-COST INPUT'!H43)</f>
      </c>
      <c r="M43" s="56">
        <f>IF('PERT-COST INPUT'!I43="","",'PERT-COST INPUT'!I43)</f>
      </c>
      <c r="Q43">
        <f t="shared" si="3"/>
        <v>0</v>
      </c>
      <c r="R43">
        <f t="shared" si="4"/>
        <v>0</v>
      </c>
    </row>
    <row r="44" spans="5:18" ht="12.75">
      <c r="E44"/>
      <c r="L44" s="56">
        <f>IF('PERT-COST INPUT'!H44="","",'PERT-COST INPUT'!H44)</f>
      </c>
      <c r="M44" s="56">
        <f>IF('PERT-COST INPUT'!I44="","",'PERT-COST INPUT'!I44)</f>
      </c>
      <c r="Q44">
        <f t="shared" si="3"/>
        <v>0</v>
      </c>
      <c r="R44">
        <f t="shared" si="4"/>
        <v>0</v>
      </c>
    </row>
    <row r="45" spans="5:18" ht="12.75">
      <c r="E45"/>
      <c r="L45" s="56">
        <f>IF('PERT-COST INPUT'!H45="","",'PERT-COST INPUT'!H45)</f>
      </c>
      <c r="M45" s="56">
        <f>IF('PERT-COST INPUT'!I45="","",'PERT-COST INPUT'!I45)</f>
      </c>
      <c r="Q45">
        <f t="shared" si="3"/>
        <v>0</v>
      </c>
      <c r="R45">
        <f t="shared" si="4"/>
        <v>0</v>
      </c>
    </row>
    <row r="46" spans="5:18" ht="12.75">
      <c r="E46"/>
      <c r="L46" s="56">
        <f>IF('PERT-COST INPUT'!H46="","",'PERT-COST INPUT'!H46)</f>
      </c>
      <c r="M46" s="56">
        <f>IF('PERT-COST INPUT'!I46="","",'PERT-COST INPUT'!I46)</f>
      </c>
      <c r="Q46">
        <f t="shared" si="3"/>
        <v>0</v>
      </c>
      <c r="R46">
        <f t="shared" si="4"/>
        <v>0</v>
      </c>
    </row>
    <row r="47" spans="5:18" ht="12.75">
      <c r="E47"/>
      <c r="L47" s="56">
        <f>IF('PERT-COST INPUT'!H47="","",'PERT-COST INPUT'!H47)</f>
      </c>
      <c r="M47" s="56">
        <f>IF('PERT-COST INPUT'!I47="","",'PERT-COST INPUT'!I47)</f>
      </c>
      <c r="Q47">
        <f t="shared" si="3"/>
        <v>0</v>
      </c>
      <c r="R47">
        <f t="shared" si="4"/>
        <v>0</v>
      </c>
    </row>
    <row r="48" spans="5:18" ht="12.75">
      <c r="E48"/>
      <c r="L48" s="56">
        <f>IF('PERT-COST INPUT'!H48="","",'PERT-COST INPUT'!H48)</f>
      </c>
      <c r="M48" s="56">
        <f>IF('PERT-COST INPUT'!I48="","",'PERT-COST INPUT'!I48)</f>
      </c>
      <c r="Q48">
        <f t="shared" si="3"/>
        <v>0</v>
      </c>
      <c r="R48">
        <f t="shared" si="4"/>
        <v>0</v>
      </c>
    </row>
    <row r="49" spans="5:18" ht="12.75">
      <c r="E49"/>
      <c r="L49" s="56">
        <f>IF('PERT-COST INPUT'!H49="","",'PERT-COST INPUT'!H49)</f>
      </c>
      <c r="M49" s="56">
        <f>IF('PERT-COST INPUT'!I49="","",'PERT-COST INPUT'!I49)</f>
      </c>
      <c r="Q49">
        <f t="shared" si="3"/>
        <v>0</v>
      </c>
      <c r="R49">
        <f t="shared" si="4"/>
        <v>0</v>
      </c>
    </row>
    <row r="50" spans="5:18" ht="12.75">
      <c r="E50"/>
      <c r="L50" s="56">
        <f>IF('PERT-COST INPUT'!H50="","",'PERT-COST INPUT'!H50)</f>
      </c>
      <c r="M50" s="56">
        <f>IF('PERT-COST INPUT'!I50="","",'PERT-COST INPUT'!I50)</f>
      </c>
      <c r="Q50">
        <f t="shared" si="3"/>
        <v>0</v>
      </c>
      <c r="R50">
        <f t="shared" si="4"/>
        <v>0</v>
      </c>
    </row>
    <row r="51" spans="5:18" ht="12.75">
      <c r="E51"/>
      <c r="L51" s="56">
        <f>IF('PERT-COST INPUT'!H51="","",'PERT-COST INPUT'!H51)</f>
      </c>
      <c r="M51" s="56">
        <f>IF('PERT-COST INPUT'!I51="","",'PERT-COST INPUT'!I51)</f>
      </c>
      <c r="Q51">
        <f t="shared" si="3"/>
        <v>0</v>
      </c>
      <c r="R51">
        <f t="shared" si="4"/>
        <v>0</v>
      </c>
    </row>
    <row r="52" spans="5:18" ht="12.75">
      <c r="E52"/>
      <c r="L52" s="56">
        <f>IF('PERT-COST INPUT'!H52="","",'PERT-COST INPUT'!H52)</f>
      </c>
      <c r="M52" s="56">
        <f>IF('PERT-COST INPUT'!I52="","",'PERT-COST INPUT'!I52)</f>
      </c>
      <c r="Q52">
        <f t="shared" si="3"/>
        <v>0</v>
      </c>
      <c r="R52">
        <f t="shared" si="4"/>
        <v>0</v>
      </c>
    </row>
    <row r="53" spans="5:18" ht="12.75">
      <c r="E53"/>
      <c r="L53" s="56">
        <f>IF('PERT-COST INPUT'!H53="","",'PERT-COST INPUT'!H53)</f>
      </c>
      <c r="M53" s="56">
        <f>IF('PERT-COST INPUT'!I53="","",'PERT-COST INPUT'!I53)</f>
      </c>
      <c r="Q53">
        <f t="shared" si="3"/>
        <v>0</v>
      </c>
      <c r="R53">
        <f t="shared" si="4"/>
        <v>0</v>
      </c>
    </row>
    <row r="54" ht="12.75">
      <c r="E54"/>
    </row>
    <row r="55" ht="12.75">
      <c r="E55"/>
    </row>
    <row r="59" spans="2:9" ht="12.75">
      <c r="B59"/>
      <c r="C59"/>
      <c r="D59"/>
      <c r="E59"/>
      <c r="F59"/>
      <c r="G59"/>
      <c r="H59"/>
      <c r="I59"/>
    </row>
    <row r="60" spans="2:9" ht="12.75">
      <c r="B60"/>
      <c r="C60"/>
      <c r="D60"/>
      <c r="E60"/>
      <c r="F60"/>
      <c r="G60"/>
      <c r="H60"/>
      <c r="I60"/>
    </row>
    <row r="61" spans="2:9" ht="12.75">
      <c r="B61"/>
      <c r="C61"/>
      <c r="D61"/>
      <c r="E61"/>
      <c r="F61"/>
      <c r="G61"/>
      <c r="H61"/>
      <c r="I61"/>
    </row>
    <row r="62" spans="2:9" ht="12.75">
      <c r="B62"/>
      <c r="C62"/>
      <c r="D62"/>
      <c r="E62"/>
      <c r="F62"/>
      <c r="G62"/>
      <c r="H62"/>
      <c r="I6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</sheetData>
  <mergeCells count="12">
    <mergeCell ref="A1:I1"/>
    <mergeCell ref="F2:H2"/>
    <mergeCell ref="F3:H3"/>
    <mergeCell ref="F4:H4"/>
    <mergeCell ref="A2:D2"/>
    <mergeCell ref="A3:D3"/>
    <mergeCell ref="A4:D4"/>
    <mergeCell ref="F5:H5"/>
    <mergeCell ref="C7:D7"/>
    <mergeCell ref="E7:G7"/>
    <mergeCell ref="H7:I7"/>
    <mergeCell ref="A5:D5"/>
  </mergeCells>
  <printOptions/>
  <pageMargins left="0.75" right="0.75" top="0.75" bottom="0.75" header="0.5" footer="0.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juang</cp:lastModifiedBy>
  <cp:lastPrinted>2000-09-09T22:02:38Z</cp:lastPrinted>
  <dcterms:created xsi:type="dcterms:W3CDTF">2000-09-02T14:49:55Z</dcterms:created>
  <dcterms:modified xsi:type="dcterms:W3CDTF">2004-05-06T06:54:18Z</dcterms:modified>
  <cp:category/>
  <cp:version/>
  <cp:contentType/>
  <cp:contentStatus/>
</cp:coreProperties>
</file>